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0"/>
  </bookViews>
  <sheets>
    <sheet name="Granty zał. 7" sheetId="1" r:id="rId1"/>
  </sheets>
  <definedNames>
    <definedName name="_xlnm.Print_Titles" localSheetId="0">'Granty zał. 7'!$3:$3</definedName>
  </definedNames>
  <calcPr fullCalcOnLoad="1"/>
</workbook>
</file>

<file path=xl/sharedStrings.xml><?xml version="1.0" encoding="utf-8"?>
<sst xmlns="http://schemas.openxmlformats.org/spreadsheetml/2006/main" count="547" uniqueCount="474">
  <si>
    <t>Załącznik nr 7</t>
  </si>
  <si>
    <t>WYKONANIE WYDATKÓW NA REALIZACJĘ ZADAŃ WŁASNYCH GMINY PRZEZ ORGANIZACJE PROWADZĄCE DZIAŁALNOŚĆ POŻYTKU PUBLICZNEGO ZA I PÓŁROCZE 2016 ROKU</t>
  </si>
  <si>
    <t xml:space="preserve">Dział </t>
  </si>
  <si>
    <t>Rozdział</t>
  </si>
  <si>
    <t>Jednostka realizująca</t>
  </si>
  <si>
    <t>Organizacja pożytku publicznego</t>
  </si>
  <si>
    <t xml:space="preserve">Nazwa zadania </t>
  </si>
  <si>
    <t>Kwota przyznana</t>
  </si>
  <si>
    <t>Kwota przekazana</t>
  </si>
  <si>
    <t>% wyk.</t>
  </si>
  <si>
    <t>710</t>
  </si>
  <si>
    <t>71095</t>
  </si>
  <si>
    <t>MP</t>
  </si>
  <si>
    <t>FUNDACJA GOSPODARCZA</t>
  </si>
  <si>
    <t>POMORSKIE MIASTECZKO ZAWODÓW</t>
  </si>
  <si>
    <t>MP Suma</t>
  </si>
  <si>
    <t>PPNT</t>
  </si>
  <si>
    <t>Rozstzrzygnięcie konkursu w II półroczu</t>
  </si>
  <si>
    <t>OTWARTY KONKURS OFERT NA REALIZACJE ZADANIA PUBLICZNEGO W ZAKRESIE DZIAŁALNOŚCI WSPOMAGAJĄCEJ ROZWÓJ TECHNIKI, WYNALAZCZOŚCI ORAZ ROZPOWSZECHNIANIE I WDRAŻANIE NOWYCH ROZWIĄZAŃ TECHNICZNYCH W PRAKTYCE GOSPODARCZEJ</t>
  </si>
  <si>
    <t>FUNDACJA PODRÓŻE BEZ GRANIC</t>
  </si>
  <si>
    <t>OTWARTY KONKURS OFERT NA WSPARCIE LUB POWIERZENIE ZADAŃ Z ZAKRESU ANIMOWANIA SPOTKAŃ</t>
  </si>
  <si>
    <t>PPNT Suma</t>
  </si>
  <si>
    <t>RCO</t>
  </si>
  <si>
    <t>STOWARZYSZENIE IN GREMIO, STOWARZYSZENIE OVUM</t>
  </si>
  <si>
    <t>PROWADZENIE CENTRUM ORGANIZACJI POZARZĄDOWYCH</t>
  </si>
  <si>
    <t>STOWARZYSZENIE "OVUM"</t>
  </si>
  <si>
    <t>PROWADZENIE BIURA PORAD OBYWATELSKICH</t>
  </si>
  <si>
    <t>RCO Suma</t>
  </si>
  <si>
    <t>71095 Suma</t>
  </si>
  <si>
    <t>710 Suma</t>
  </si>
  <si>
    <t>755</t>
  </si>
  <si>
    <t>75515</t>
  </si>
  <si>
    <t>FUNDACJA INSTYTUT AKTYWIZACJI REGIONÓW</t>
  </si>
  <si>
    <t>NIEODPŁATNA POMOC PRAWNA</t>
  </si>
  <si>
    <t xml:space="preserve"> STOWARZYSZENIE OVUM</t>
  </si>
  <si>
    <t xml:space="preserve"> STOWARZYSZENIE SPOŁECZNEJ EDUKACJI NON STOP</t>
  </si>
  <si>
    <t>75515 Suma</t>
  </si>
  <si>
    <t>755 Suma</t>
  </si>
  <si>
    <t>801</t>
  </si>
  <si>
    <t>80195</t>
  </si>
  <si>
    <t>OE</t>
  </si>
  <si>
    <t>FUNDACJA STUDENTÓW I ABSOLWENTÓW UCZELNI WYŻSZYCH</t>
  </si>
  <si>
    <t>GDYŃSKIE DEBATY MŁODYCH</t>
  </si>
  <si>
    <t>IV GDYŃSKA AKADEMIA MŁODYCH</t>
  </si>
  <si>
    <t>STOWARZYSZENIE TWÓRCZE I EDUKACYJNE "WYSPA"</t>
  </si>
  <si>
    <t>OGÓLNOPOLSKI KONKURS TWÓRCZEGO UŻYWANIA UMYSŁU "WYSPA ZAGADEK'</t>
  </si>
  <si>
    <t>FUNDACJA SPORTU POZYTYWNEGO</t>
  </si>
  <si>
    <t>POZYTYWNY ROZWÓJ W GDYNI I POPRZEZ GDYNIĘ</t>
  </si>
  <si>
    <t>FUNDACJA BOMALIHU</t>
  </si>
  <si>
    <t>FABRYKA DZWIĘKÓW</t>
  </si>
  <si>
    <t>STOWARZYSZENIE "IN GREMIO"</t>
  </si>
  <si>
    <t>ZDROWO JEM,WIECEJ WIEM.A DO TEGO ĆWICZĘ</t>
  </si>
  <si>
    <t>KONCERTOWAĆ KAŻDY MOŻE</t>
  </si>
  <si>
    <t>WZMOCNIENIE KOMPETENCJI INTERPERSONALNYCH WYCHOWANKÓW GDYŃSKICH INTERNATÓW</t>
  </si>
  <si>
    <t>STOWARZYSZENIE ŚWIĘTEGO MIKOŁAJA BISKUPA</t>
  </si>
  <si>
    <t>KLUB MUZYCZNY ALTERNATIVE</t>
  </si>
  <si>
    <t>STOWARZYSZENIE TALENT</t>
  </si>
  <si>
    <t>MŁODA INFORMATYCZNA GDYNIA</t>
  </si>
  <si>
    <t>ZWIĄZEK HARCERSTWA RZECZPOSPOLITEJ</t>
  </si>
  <si>
    <t>GDYNIA HARCERSKA</t>
  </si>
  <si>
    <t>STOWARZYSZENIE KOŁO PRZYJACIÓŁ MIEJSKIEJ BIBLIOTEKI PUBLICZNEJ</t>
  </si>
  <si>
    <t>WZGÓRZE TEATRALNE -ZABAWA EDUKACJA I AKTYWNOŚĆ DLA DZIECI I MŁODZIEŻY.</t>
  </si>
  <si>
    <t>GDYŃSKA FUNDACJA GOSPODARCZA</t>
  </si>
  <si>
    <t>GDYŃSKI SYSTEM PORADNICTWA ZAWODOWEGO</t>
  </si>
  <si>
    <t>OE Suma</t>
  </si>
  <si>
    <t>PBZ</t>
  </si>
  <si>
    <t>STOWARZYSZENIE CENTRUM WSPÓŁPRACY MŁODZIEŻY</t>
  </si>
  <si>
    <t>WSPIERANIE MIĘDZYNARODOWYCH STAŻY I WYMIAN</t>
  </si>
  <si>
    <t>PBZ Suma</t>
  </si>
  <si>
    <t>80195 Suma</t>
  </si>
  <si>
    <t>801 Suma</t>
  </si>
  <si>
    <t>851</t>
  </si>
  <si>
    <t>85154</t>
  </si>
  <si>
    <t>LIS</t>
  </si>
  <si>
    <t>FUNDACJA ZMIAN SPOŁECZNYCH KREATYWNI</t>
  </si>
  <si>
    <t>KONKURS - ORGANIZOWANIE SPOŁECZNOŚCI LOKALNYCH</t>
  </si>
  <si>
    <t>LIS Suma</t>
  </si>
  <si>
    <t>GCS</t>
  </si>
  <si>
    <t>AUTOMOBILKLUB MORSKI– Klub Obywatelski</t>
  </si>
  <si>
    <t>SPORTOWE SZKOLENIE ZAWODNIKÓW W SPORCIE KARTINGOWYM</t>
  </si>
  <si>
    <t>FUNDACJA SZTORM GDYNIA</t>
  </si>
  <si>
    <t>SPORTOWE SZKOLENIE DZIECI I MŁODZIEŻY W ZAKRESIE PIŁKI NOŻNEJ</t>
  </si>
  <si>
    <t>GDYŃSKA AKADEMIA KOSZYKÓWKI</t>
  </si>
  <si>
    <t>SPORTOWE SZKOLENIE DZIECI I MŁODZIEŻY W ZAKRESIE KOSZYKÓWKI W KAT. WIEKOWYCH U10-U16</t>
  </si>
  <si>
    <t>ORGANIZACJA W GDYNI DLA DZIECI I MŁODZIEŻY IMPREZ SPORTOWYCH W 2016 R - TURNIEJ KOSZYKÓWKI NETZ CUP 2016 W KAT. MŁODZIKA</t>
  </si>
  <si>
    <t>GDYŃSKA AKADEMIA TENISOWA</t>
  </si>
  <si>
    <t>ORGANIZACJA IMPREZY SPORTOWEJ DLA DZIECI I MŁODZIEŻY Z TERENU GDYNI W ZAKRESIE TENISA ZIEMNEGO</t>
  </si>
  <si>
    <t>GDYŃSKI KLUB KOSZYKÓWKI ARKA SPÓŁKA AKCYJNA</t>
  </si>
  <si>
    <t>SPORTOWE SZKOLENIE DZIECI I MŁODZIEŻY W ZAKRESIE KOSZYKÓWKI W KAT. WIEKOWEJ U18 I U20</t>
  </si>
  <si>
    <t>GDYŃSKI KLUB KYOKUSHIN -KAN KARATE-DO</t>
  </si>
  <si>
    <t>SPORTOWE SZKOLENIE DZIECI I MŁODZIEŻY W ZAKRESIE KARATE KYOKUSHIN</t>
  </si>
  <si>
    <t>GDYŃSKIE TOWARZYSTWO KOSZYKÓWKI</t>
  </si>
  <si>
    <t>SPORTOWE SZKOLENIE DZIECI I MŁODZIEŻY W ZAKRESIE KOSZYKÓWKI</t>
  </si>
  <si>
    <t>ORGANIZACJA IMPREZY SPORTOWEJ - 90-TE URODZINY GDYNI TURNIEJ KOSZYKÓWKI DLA ROCZNIKA 2004</t>
  </si>
  <si>
    <t>GDYŃSKIE TOWARZYSTWO PIŁKI RĘCZNEJ</t>
  </si>
  <si>
    <t>SPORTOWE SZKOLENIE DZIECI I MŁODZIEŻY W ZAKRESIE PIŁKI RĘCZNEJ</t>
  </si>
  <si>
    <t>HOKEJOWY UKS NIEDŹWIADKI</t>
  </si>
  <si>
    <t>SPORTOWE SZKOLENIE DZIECI I MŁODZIEŻY W ZAKRESIE HOKEJA NA LODZIE</t>
  </si>
  <si>
    <t>IN GREMIO</t>
  </si>
  <si>
    <t>GDYŃSKA SZKOLNA OLIMPIADA ROWEROWA O PUCHAR PREZYDENTA MIASTA GDYNI</t>
  </si>
  <si>
    <t>KARATE KLUB GDYNIA</t>
  </si>
  <si>
    <t>SPORTOWE SZKOLENIE DZIECI I MŁODZIEŻY W ZAKRESIE KARATE TRADYCYJNYM</t>
  </si>
  <si>
    <t>KLUB KARATE TRADYCYJNEGO</t>
  </si>
  <si>
    <t>SPORTOWE SZKOLENIE DZIECI I MŁODZIEŻY W ZAKRESIE KARATE</t>
  </si>
  <si>
    <t>KLUB LEKKOATLETYCZNY GDYNIA</t>
  </si>
  <si>
    <t>SPORTOWE SZKOLENIE DZIECI I MŁODZIEŻY W ZAKRESIE LEKKIEJ ATLETYKI</t>
  </si>
  <si>
    <t>XXI FESTIWAL SKOKU O TYCZCE IM. WALENTEGO WEJMANA</t>
  </si>
  <si>
    <t>KLUB SPORTOWY BOMBARDIER</t>
  </si>
  <si>
    <t>SPORTOWE SZKOLENIE DZIECI I MŁODZIEŻY W ZAKRESIE BOKSU</t>
  </si>
  <si>
    <t>CYKL TURNIEJÓW O PUCHAR "BOMBARDIERÓW Z WYBRZEŻA"</t>
  </si>
  <si>
    <t>KLUB SPORTOWY DELFIN</t>
  </si>
  <si>
    <t>SPORTOWE SZKOLENIE DZIECI I MŁODZIEŻY W ZAKRESIE PŁYWANIA</t>
  </si>
  <si>
    <t>KLUB SPORTOWY MAXIMUS</t>
  </si>
  <si>
    <t>SPORTOWE SZKOLENIE DZIECI I MŁODZIEŻY W ZAKRESIE KICK-BOXINGU</t>
  </si>
  <si>
    <t>KLUB SPORTOWY SAKO</t>
  </si>
  <si>
    <t>KOLEŻEŃSKO-AMATORSKIE TOWARZYSTWO SPORTOWE  ALPAT</t>
  </si>
  <si>
    <t>"ALPAT VOLLEY"- CYKL OGÓLNODOSTĘPNYCH TURNIEJÓW MINI PIŁKI SIATKOWEJ DLA DZIEWCZĄT I CHŁOPCÓW</t>
  </si>
  <si>
    <t>SPORTOWE SZKOLENIE DZIECI I MŁODZIEŻY W ZAKRESIE PIŁKI SIATKOWEJ</t>
  </si>
  <si>
    <t>MIEJSKI KLUB ŻEGLARSKI ARKA</t>
  </si>
  <si>
    <t>SPORTOWE SZKOLENIE DZIECI I MŁODZIEŻY W ZAKRESIE ŻEGLARSTWA</t>
  </si>
  <si>
    <t>ODDZIAŁ PTTK MAR.WOJ.PRZY KLUBIE MARYNARKI WOJENNEJ</t>
  </si>
  <si>
    <t>SZKOLENIE DZIECI I MŁODZIEŻY W ZAKRESIE PŁYWANIA I PŁYWANIA W PŁETWACH</t>
  </si>
  <si>
    <t>OGNISKO TKKF CHECZ</t>
  </si>
  <si>
    <t>GDYNIA CUP 2016” – OGÓLNOPOLSKI TURNIEJ PIŁKI NOŻNEJ DZIEWCZĄT</t>
  </si>
  <si>
    <t>GDYŃSKA LIGA PODWÓRKOWA „WYLOGUJ SIĘ DO ŻYCIA I CHODŹ POGRAĆ W PIŁKĘ”- CYKL TURNIEJÓW DLA DZIECI I MŁODZIEŻY Z GDYNI</t>
  </si>
  <si>
    <t>POMORSKI KLUB KARATE KYOKUSHIN</t>
  </si>
  <si>
    <t>SPORTOWE SZKOLENIE DZIECI I MŁODZIEŻY W KARATE KYOKUSHIN</t>
  </si>
  <si>
    <t>POMORSKIE STOWARZYSZENIE AKTYWNOŚCI TERENOWEJ KOMPOZYT</t>
  </si>
  <si>
    <t>SZKOLENIE DZIECI I MŁODZIEŻY W RAMACH ZAJĘĆ REKREACYJNYCH Z ZAKRESU STRZELECTWA SPORTOWEGO</t>
  </si>
  <si>
    <t>ORGANIZACJA IMPREZ SPORTOWYCH PT. "LIGA STRZELECTWA SPORTOWEGO"</t>
  </si>
  <si>
    <t>RC ARKA</t>
  </si>
  <si>
    <t>SPORTOWE SZKOLENIE DZIECI I MŁODZIEŻY W ZAKRESIE RUGBY</t>
  </si>
  <si>
    <t>STOWARZYSZENIE KLUB SPORTOWY BAŁTYK GDYNIA AKADEMIA PIŁKARSKA</t>
  </si>
  <si>
    <t>STOWARZYSZENIE  KLUB SPORTOWY BAŁTYK GDYNIA</t>
  </si>
  <si>
    <t>STOWARZYSZENIE GIMNASTYKI ARTYSTYCZNEJ</t>
  </si>
  <si>
    <t>SPORTOWE SZKOLENIE DZIECI I MŁODZIEŻY W ZAKRESIE GIMNASTYKI ARTYSTYCZNEJ</t>
  </si>
  <si>
    <t>STOWARZYSZENIE INICJATYWA ARKA</t>
  </si>
  <si>
    <t>STOWARZYSZENIE AKADEMIA PIŁKARSKA KP GDYNIA</t>
  </si>
  <si>
    <t>STOWARZYSZENIE POMORSKI KLUB FUTBOLU AMERYKAŃSKIEGO</t>
  </si>
  <si>
    <t>SZKOLENIE ZAWODNIKÓW DRUŻYNY JUNIORSKIEJ SEAHAWKS GDYNIA</t>
  </si>
  <si>
    <t>UCZNIOWSKI KLUB SPORTOWY AZYMUT 45</t>
  </si>
  <si>
    <t>SPORTOWE SZKOLENIE DZIECI I MŁODZIEŻY W ZAKRESIE BIEGU NA ORIENTACJĘ</t>
  </si>
  <si>
    <t>ORGANIZACJA IMPREZ SPORTOWYCH - OTWARTE MISTRZOSTWA GDYNI W DŁUGODYSTANSOWYM BIEGU NA ORIENTACJĘ</t>
  </si>
  <si>
    <t>UCZNIOWSKI KLUB SPORTOWY CHYLONIA</t>
  </si>
  <si>
    <t>SPORTOWE SZKOLENIE DZIECI W RAMACH OGÓLNOROZWOJOWYCH ZAJĘĆ SPORTOWO-REKREACYJNYCH REALIZOWANYCH W RAMACH PROJEKTU AKADEMIA MŁODYCH SPORTOWCÓW</t>
  </si>
  <si>
    <t>ORGANIZACJA IMPREZ SPORTOWYCH PT."STREETBALL POD DACHEM"</t>
  </si>
  <si>
    <t>SPORTOWE SZKOLENIE DZIECI I MŁODZIEŻY W RAMACH ZAJĘĆ REKREACYJNYCH Z ZAKRESU PIŁKI SIATKOWEJ</t>
  </si>
  <si>
    <t>ORGANIZACJA IMPREZ SPORTOWYCH PT. PLAŻÓWKA POD DACHEM IV EDYCJA</t>
  </si>
  <si>
    <t>SPORTOWE SZKOLENIE DZIECI I MŁODZIEŻY W RAMACH ZAJĘĆ REKREACYJNYCH Z ZAKRESU KOSZYKÓWKI</t>
  </si>
  <si>
    <t>UCZNIOWSKI KLUB SPORTOWY CISOWA</t>
  </si>
  <si>
    <t>UCZNIOWSKI KLUB SPORTOWY GALEON</t>
  </si>
  <si>
    <t>SPORTOWE SZKOLENIE DZIECI I MŁODZIEŻY W ZAKRESIE JUDO</t>
  </si>
  <si>
    <t>UCZNIOWSKI KLUB SPORTOWY ISKRA</t>
  </si>
  <si>
    <t>UCZNIOWSKI KLUB SPORTOWY JANTAR</t>
  </si>
  <si>
    <t>UCZNIOWSKI KLUB SPORTOWY MDK GDYNIA</t>
  </si>
  <si>
    <t>SPORTOWE SZKOLENIE DZIECI I MŁODZIEŻY W ZAKRESIE SZACHÓW</t>
  </si>
  <si>
    <t>UCZNIOWSKI KLUB SPORTOWY MORŚWIN</t>
  </si>
  <si>
    <t>SPORTOWE SZKOLENIE DZIECI I MŁODZIEŻY W ZAKRESIE ŁUCZNICTWA</t>
  </si>
  <si>
    <t>UCZNIOWSKI KLUB SPORTOWY OMEGA</t>
  </si>
  <si>
    <t>UCZNIOWSKI KLUB SPORTOWY OPTY</t>
  </si>
  <si>
    <t>UCZNIOWSKI KLUB SPORTOWY ORLIK</t>
  </si>
  <si>
    <t>SPORTOWE SZKOLENIE DZIECI I MŁODZIEŻY W ZAKRESIE TENISA STOŁOWEGO</t>
  </si>
  <si>
    <t xml:space="preserve">SZKOLENIE DZIECI I MŁODZIEŻY W RAMACH ZAJĘĆ REKREACYJNYCH Z ZAKRESU PIŁKI SIATKOWEJ, KOSZYKÓWKI, PIŁKI NOŻNEJ </t>
  </si>
  <si>
    <t>UCZNIOWSKI KLUB SPORTOWY SIEDEMNASTKA</t>
  </si>
  <si>
    <t>SZKOLENIE DZIECI I MŁODZIEŻY W RAMACH ZAJĘĆ REKREACYJNYCH Z ZAKRESU PIŁKI NOŻNEJ, KOSZYKÓWKI, SIATKÓWKI I LEKKIEJ ATLETYKI</t>
  </si>
  <si>
    <t>UCZNIOWSKI KLUB SPORTOWY SIÓDEMKA</t>
  </si>
  <si>
    <t>UCZNIOWSKI KLUB SPORTOWY TREFL</t>
  </si>
  <si>
    <t>UCZNIOWSKI KLUB SPORTOWY ZŁOTY TUR</t>
  </si>
  <si>
    <t>SPORTOWE SZKOLENIE DZIECI I MŁODZIEŻY W SPORTACH SIŁOWYCH - ARMWRESTLINGU</t>
  </si>
  <si>
    <t>UCZNIOWSKI KLUB ŻEGLARSKI OPTI CWM</t>
  </si>
  <si>
    <t>WOJSKOWY KLUB SPORTOWY FLOTA</t>
  </si>
  <si>
    <t>SPORTOWE SZKOLENIE DZIECI I MŁODZIEŻY W ZAKRESIE STRZELECTWA SPORTOWEGO</t>
  </si>
  <si>
    <t>SPORTOWE SZKOLENIE DZIECI I MŁODZIEŻY W ZAKRESIE TENISA ZIEMNEGO</t>
  </si>
  <si>
    <t>SPORTOWE SZKOLENIE DZIECI I MŁODZIEŻY W ZAKRESIE PODNOSZENIA CIĘŻARÓW</t>
  </si>
  <si>
    <t>YACHT KLUB POLSKI GDYNIA</t>
  </si>
  <si>
    <t>ORGANIZACJA REGAT ŻEGLARSKICH O PUCHAR YKP GDYNIA - ELIMINACJA DO MISTRZOSTWA ŚWIATA I EUROPY DLA KL. OPTIMIST</t>
  </si>
  <si>
    <t>ORGANIZACJA REGAT ŻEGLARSKICH O PUCHAR PREZYDENTA MIASTA GDYNI - ELIMINACJA DO MISTRZOSTWA ŚWIATA I EUROPY</t>
  </si>
  <si>
    <t>YACHT KLUB STAL GDYNIA</t>
  </si>
  <si>
    <t>SPORTOWE SZKOLENIE DZIECI I MŁODZIEŻY W ZAKRESIE ŻEGLARSTWA W KL. OPTIMIST, EUROPA, LASER</t>
  </si>
  <si>
    <t>Środki nierozdysponowane</t>
  </si>
  <si>
    <t>GCS Suma</t>
  </si>
  <si>
    <t>MOPS</t>
  </si>
  <si>
    <t>FUNDACJA PEGAZ</t>
  </si>
  <si>
    <t>REALIZACJA GMINNEGO PROGRAMU PROFILAKTYKI I ROZWIĄZYWANIA PROBLEMÓW ALKOHOLOWYCH</t>
  </si>
  <si>
    <t>MOPS Suma</t>
  </si>
  <si>
    <t>ZPS</t>
  </si>
  <si>
    <t>GDYŃSKIE SOWARZYSZENIE „FAMILIA”</t>
  </si>
  <si>
    <t>ZORGANIZOWANIE POMOCY DLA DZIECI, MŁODZIEŻY I ICH RODZIN W POSTACI RÓŻNORODNYCH OFERT ZAJĘĆ I AKTYWNOŚCI REALIZOWANYCH W FORMIE PLACÓWEK WSPARCIA DZIENNEGO – PROWADZENIE ŚWIETLICY SOCJOTERAPEUTYCZNEJ DLA DZIECI I MŁODZIEŻY Z DZIELNICY GRABÓWEK W GDYNI</t>
  </si>
  <si>
    <t>ZORGANIZOWANIE POMOCY DLA DZIECI, MŁODZIEŻY I ICH RODZIN W POSTACI RÓŻNORODNYCH OFERT ZAJĘĆ I AKTYWNOŚCI REALIZOWANYCH W FORMIE PLACÓWEK WSPARCIA DZIENNEGO – PROWADZENIE ŚWIETLICY SOCJOTERAPEUTYCZNEJ DLA DZIECI I MŁODZIEŻY Z DZIELNICY KARWINY W GDYNI</t>
  </si>
  <si>
    <t>STOWARZYSZENIE REGIONALNE CENTRUM WSPARCIA SOŁECZNEGO”</t>
  </si>
  <si>
    <t>PROWADZENIE PLACÓWKI WSPARCIA DZIENNEGO ŚWIETLICY „WYSPA”</t>
  </si>
  <si>
    <t>FUNDACJA ZMIAN SPOŁECZNYCH „KREATYWNI”</t>
  </si>
  <si>
    <t>PLACÓWKA WSPARCIA DZIENNEGO „KREATYWNI”  OKSYWIE</t>
  </si>
  <si>
    <t>PLACÓWKA WSPARCIA DZIENNEGO „KREATYWNI” GDYNIA DĄBROWA</t>
  </si>
  <si>
    <t>STOWARZYSZENIE  „PERSPEKTYWA”</t>
  </si>
  <si>
    <t>PROWADZENIE SPECJALISTYCZNEJ PLACÓWKI WSPARCIA DZIENNEGO ŚWIETLICY SOCJOTERAPEUTYCZNEJ „WESOŁE BUZIAKI” PRZY SP. 16 W GDYNI  PRZY UL. CHABROWEJ 43</t>
  </si>
  <si>
    <t>PROWADZENIE SPECJALISTYCZNEJ PLACÓWKI WSPARCIA DZIENNEGO ŚWIETLICY SOCJOTERAPEUTYCZNEJ „SOCJO” PRZY SP. 6 W GDYNI  PRZY UL. CECHOWEJ 22</t>
  </si>
  <si>
    <t>STOWARZYSZENIE ROZWOJU ZAWODOWEGO I OSOBISTEGO „ZIELONA MYŚL”</t>
  </si>
  <si>
    <t xml:space="preserve">ZORGANIZOWANIE POMOCY DLA DZIECI, MŁODZIEŻY I ICH RODZIN W FORMIE PLACÓWKI WSPARCIA DZIENNEGO PRZY UL. CYLKOWSKIEGO W FORMIE SPECJALISTYCZNEJ ŚWIETLICA SOCJOTERAPEUTYCZNA „KONICZYNKA”  </t>
  </si>
  <si>
    <t>FUNDACJA INICJATYW SPOŁECZNYCH „ŁAJBA”</t>
  </si>
  <si>
    <t>ZORGANIZOWANIE POMOCY DLA DZIECI, MŁODZIEŻY I ICH RODZIN W POSTACI RÓŻNORODNYCH OFERT ZAJĘĆ I AKTYWNOŚCI REALIZOWANYCH W FORMIE PLACÓWEK WSPARCIA DZIENNEGO</t>
  </si>
  <si>
    <t>PROWADZENIE ŚWIETLICY SOCJOTERAPEUTYCZNEJ W DZIELNICY GDYNIA CHYLONIA</t>
  </si>
  <si>
    <t>STOWARZYSZENIE NA RZECZ DZIECI I MŁODZIEŻY „VITAVA”</t>
  </si>
  <si>
    <t>PLACÓWKA WSPARCIA DZIENNEGO „VITAVA” NA WITOMINIE</t>
  </si>
  <si>
    <t>PLACÓWKA WSPARCIA DZIENNEGO „VITAVA” NA WICZLINIE</t>
  </si>
  <si>
    <t>PLACÓWKA WSPARCIA DZIENNEGO „VITAVA” NA UL. ABRAHAMA 82</t>
  </si>
  <si>
    <t>STOWARZYSZENIE SPOŁECZNEJ EDUKACJI NON STOP</t>
  </si>
  <si>
    <t>ŚWIATŁOWCY – KROK PO KROKU ZDOBYWANIE UMIEJĘTNOŚCI SPOŁECZNYCH PRZEZ 4 PORY ROKU</t>
  </si>
  <si>
    <t>85154 Suma</t>
  </si>
  <si>
    <t>OZ</t>
  </si>
  <si>
    <t>CARITAS ARCHIDIECEZJI GDAŃSKIEJ.</t>
  </si>
  <si>
    <t>WARTO BYĆ - PROGRAM WSPARCIA I REHABILITACJA DLA OSÓB Z CHOROBĄ OTĘPIENNĄ</t>
  </si>
  <si>
    <t>FUNDACJA ZACHOWAJ SPRAWNOŚĆ</t>
  </si>
  <si>
    <t>WYSIŁKOWE NIETRZYMANIE MOCZU</t>
  </si>
  <si>
    <t>FUNDACJA GDYŃSKI MOST NADZIEI</t>
  </si>
  <si>
    <t>AKADEMIA WALKI Z RAKIEM</t>
  </si>
  <si>
    <t>GDAŃ.SKIE STOWARZYSZENIE POMOCY OSOBOM Z CHOROBĄ ALZHEIMERA</t>
  </si>
  <si>
    <t>GRUPY WSPARCIA I REHABILITACJA DLA OSÓB Z CHOROBĄ ALZHEIMERA ORAZ ICH RODZIN I OPIEKUNÓW</t>
  </si>
  <si>
    <t>POLSKIE TOWARZYSTWO STWARDNIENIE ROZSIANEGO ODDZ.WOJEWÓDZKI Z SIEDZIBĄ W GDYNI</t>
  </si>
  <si>
    <t>OOCHRONA ZDROWIA I EDUKACJA  ZDROWOTNA W WARUNKACH DOMOWYCH DLA PRZEWLEKLE CHORYCH NA SM</t>
  </si>
  <si>
    <t xml:space="preserve">STOW. POMOCY DZIECIOM POMOST </t>
  </si>
  <si>
    <t>POMOC DZIECIOM Z ZESPOŁEM ADHD I ICH RODZINOM</t>
  </si>
  <si>
    <t xml:space="preserve">STOWARZYSZENIE HOSPICJUM ŚW. WAWRZYŃCA </t>
  </si>
  <si>
    <t>OPIEKA HOSPICYJNA DLA TERMINALNIE I NIEULECZALNIE CHORYCH</t>
  </si>
  <si>
    <t>PROWADZENIE PORADNI OPIEKI PALIATYWNEJ</t>
  </si>
  <si>
    <t>STOWARZYSZENIE ROZWOJU ZAWODOWEGO I OSOBISTEGO "ZIELONA MYŚL"</t>
  </si>
  <si>
    <t>PUNKT POMOCY PSYCHOLOGICZNEJ DLA MAM / RODZICÓW I MAŁYCH DZIECI "POCZĄTEK W RODZINIE"</t>
  </si>
  <si>
    <t>HOSPICJUM ŚW. WAWRZYŃCA</t>
  </si>
  <si>
    <t>DOFINANSOWANIE DZIAŁALNOŚCI</t>
  </si>
  <si>
    <t>OZ Suma</t>
  </si>
  <si>
    <t>85195 Suma</t>
  </si>
  <si>
    <t>851 Suma</t>
  </si>
  <si>
    <t>852</t>
  </si>
  <si>
    <t>85201</t>
  </si>
  <si>
    <t>GDAŃSKA FUNDACJA INNOWACJI SPOŁECZNEJ</t>
  </si>
  <si>
    <t>PROWADZENIE PLACÓWKI OPIEKUŃCZO - WYCHOWAWCZEJ DOM NA KLIFIE</t>
  </si>
  <si>
    <t>PROWADZENIE PLACÓWKI OPIEKUŃCZO - WYCHOWAWCZEJ DOM POD MAGNOLIĄ</t>
  </si>
  <si>
    <t>85201 Suma</t>
  </si>
  <si>
    <t>85203</t>
  </si>
  <si>
    <t>GDYŃSKA SPÓŁDZIELNIA SOCJALNA RAZEM</t>
  </si>
  <si>
    <t>PRZYGOTOWYWANIE I DOSTARCZANIE POSIŁKÓW DLA MIESZKAŃCÓW OŚRODKÓW WSPARCIA</t>
  </si>
  <si>
    <t>85203 Suma</t>
  </si>
  <si>
    <t>85295</t>
  </si>
  <si>
    <t>POMORSKIE FORUM NA RZECZ WYCHODZENIA Z BEZDOMNOŚCI</t>
  </si>
  <si>
    <t>DIAGNOZY I PLANOWANIE DZIAŁAŃ W OBSZARZE BEZDOMNOŚCI</t>
  </si>
  <si>
    <t>STOWARZYSZENIE AGAPE - SCHRONISKO</t>
  </si>
  <si>
    <t>ZAPEWNIENIE SCHRONIENIA WRAZ Z OPIEKĄ DLA OSÓB STARSZYCH, NIEPEŁNOSPRAWNYCH BĘDĄCYCH OSOBAMI BEZDOMNYMI (25 OSÓB)</t>
  </si>
  <si>
    <t>STOWARZYSZENIE ALTER - EGO</t>
  </si>
  <si>
    <t xml:space="preserve"> PROWADZENIE SCHRONISKA DLA BEZDOMNYCH PRZEZ STOW.ALTER - EGO</t>
  </si>
  <si>
    <t>PROWADZENIE SCHRONISKA Z FUNKCJĄ INTERWENCYJNEGO PUNKTU NOCLEGOWEGO DLA OS.W ST.NIETRZEńWOŚCI</t>
  </si>
  <si>
    <t>PRZYGOTOWYWANIE I DOSTARCZANIE POSIŁKÓW DLA KLIENTÓW MOPS</t>
  </si>
  <si>
    <t>85295 Suma</t>
  </si>
  <si>
    <t>852 Suma</t>
  </si>
  <si>
    <t>853</t>
  </si>
  <si>
    <t>85311</t>
  </si>
  <si>
    <t>POLSKIE STOWARZYSZENIE NA RZECZ OSÓB Z UPOSLEDZENIEM UMYSŁOWYM KOŁO, STOWARZYSZENIE OSÓB Z WADAMI SŁUCHU CISZA, FUNDACJA ADAPA, CARITAS GDAŃSK</t>
  </si>
  <si>
    <t>WARSZTATY TERAPII ZAJĘCIOWEJ</t>
  </si>
  <si>
    <t>PON</t>
  </si>
  <si>
    <t>ADAPA FUNDACJA NA RZECZ OSÓB Z AUTYZMEM I INNYMI ZABURZENIAMI ROZWOJU</t>
  </si>
  <si>
    <t>KLUB DZIAŁAŃ RÓŻNYCH</t>
  </si>
  <si>
    <t>FUNDACJA DOGTOR</t>
  </si>
  <si>
    <t>PROWADZENIE DOGOTERAPII</t>
  </si>
  <si>
    <t>FUNDACJA SŁONECZNA JESIEŃ</t>
  </si>
  <si>
    <t>BELCANTO</t>
  </si>
  <si>
    <t>FUNDACJA WSPARCIA OSÓB Z ZABURZENIAMI KOMUNIKACJI  "MIĘDZY SŁOWAMI"</t>
  </si>
  <si>
    <t>AFA-INTEGRACJA. EDYCJA V</t>
  </si>
  <si>
    <t>PSYCHOSPOŁECZNE WSPARCIE</t>
  </si>
  <si>
    <t>GDAŃ. STOW.POM.OSOBOM Z CH. ALZHEIMERA</t>
  </si>
  <si>
    <t>AKTYWIZACJA OSÓB NIEPEŁNOSPRAWNYCH</t>
  </si>
  <si>
    <t xml:space="preserve">GDYŃSKIE STOW.OSÓB NIESŁYSZ.EFETHA </t>
  </si>
  <si>
    <t>OŚRODEK WSPRACIA DLA OSÓB NIESŁYSZĄCYCH</t>
  </si>
  <si>
    <t>KLUB SPORTOWY NIEPEŁNOSPRAWNYCH START</t>
  </si>
  <si>
    <t>SPORT WYCZYNOWY</t>
  </si>
  <si>
    <t>POLSKI ZW. NIEWIDOMYCH KOŁO GDYNIA</t>
  </si>
  <si>
    <t>PROWADZENIE CENTRUM INFORMACJI I REHABILITACJI</t>
  </si>
  <si>
    <t>POLSKIE STOW.NA RZECZ OSÓB Z UPOŚLEDZENIEM UMYSŁOWYM</t>
  </si>
  <si>
    <t>GDYŃSKI MAGIEL TWÓRCZY I MAGIEL TEATRALNY</t>
  </si>
  <si>
    <t>PRZYGOTOWANIE DZIECI Z NIEPEŁNOSPRAWNOŚCIĄ DO PODJĘCIA OBOWIĄZKU SZKOLNEGO</t>
  </si>
  <si>
    <t>WSPIERANIE ROZWOJU 0-2</t>
  </si>
  <si>
    <t>WSPIERANIE ROZWOJU 3-7</t>
  </si>
  <si>
    <t>POLSKIE STOWARZYSZENIE NA RZECZ EDUKACJI I INTEGRACJI "TACY SAMI"</t>
  </si>
  <si>
    <t>OCZKO KULTURALNE</t>
  </si>
  <si>
    <t xml:space="preserve">POLSKIE TOW.LARYNGEKTOMOWANYCH </t>
  </si>
  <si>
    <t>PROWADZENIE AKTYWIZACJI SPOŁECZNEJ</t>
  </si>
  <si>
    <t>POLSKIE TOW.STWARDNIENIA ROZSIANEGO SC-</t>
  </si>
  <si>
    <t>UTRZYMANIE SPRAWNOŚCI PSYCHIZNEJ I INTEGRACJA</t>
  </si>
  <si>
    <t>POLSKIE TOWARZYSTWO WALKI Z MUKOWISCYDOZĄ ODDZIAŁ W GDAŃSKU</t>
  </si>
  <si>
    <t>DOMOWA REHABILITACJA CHORYCH NA MUKOWISCYDOZĘ</t>
  </si>
  <si>
    <t>STOW. POMOCY OSOBOM AUTYSTYCZNYM</t>
  </si>
  <si>
    <t>ŻYĆ RAZEM</t>
  </si>
  <si>
    <t xml:space="preserve">STOW.AMAZONEK GDYŃSKICH </t>
  </si>
  <si>
    <t>ZADBAJ O ZDROWIE</t>
  </si>
  <si>
    <t xml:space="preserve">STOWARZYSZENIE CHORYCH NA CHOROBĘ PARKINSONA </t>
  </si>
  <si>
    <t>KOMPLEKSOWA TERAPIA I WSPRACIE</t>
  </si>
  <si>
    <t>STOW.POMOCY OSOBOM NIEPEŁNOSPR.SPON</t>
  </si>
  <si>
    <t>INTEGRACJA OSÓB NIEPEŁNOSPRAWNYCH</t>
  </si>
  <si>
    <t>REHABILITACJA OSÓB NIEPEŁNOSPRAWNYCH</t>
  </si>
  <si>
    <t>WIEMY JAK!</t>
  </si>
  <si>
    <t>STOWARZYSZENIE "DLACZEGO NIE"</t>
  </si>
  <si>
    <t>POPRAWA SPRAWNOŚCI RUCHOWEJ</t>
  </si>
  <si>
    <t>STOWARZYSZENIE COOL-AWI</t>
  </si>
  <si>
    <t>MARZENIA NA SZLAK</t>
  </si>
  <si>
    <t xml:space="preserve">ZWIĄZEK INWALIDÓW WOJENNYCH RP </t>
  </si>
  <si>
    <t>POMOC OSOBOM NIEPEŁNOSPRAWNYM</t>
  </si>
  <si>
    <t>PON Suma</t>
  </si>
  <si>
    <t>85311 Suma</t>
  </si>
  <si>
    <t>85395</t>
  </si>
  <si>
    <t>ORGANIZOWANIE SPOŁECZNOŚCI LOKALNYCH</t>
  </si>
  <si>
    <t>REALIZACJA ZADAŃ RAD DZIELNIC W RAMACH KONKURSÓW</t>
  </si>
  <si>
    <t>KARWIŃSKIE SPOTKANIA Z GRAMI PLANSZOWYMI</t>
  </si>
  <si>
    <t>PUSTKI CISOWSKIE - DEMPTOWO - SĄSIEDZKI PIKNIK</t>
  </si>
  <si>
    <t>CAS</t>
  </si>
  <si>
    <t>FUNDACJA ADAPTACJA M&amp;K</t>
  </si>
  <si>
    <t>AKTYWIZACJA MIESZKAŃCÓW GDYNI CISOWEJ ORAZ POBLISKICH DZIELNIC W WIEKU 55+</t>
  </si>
  <si>
    <t>ROZWÓJ KLUBU SENIORA W GDYNI CISOWEJ</t>
  </si>
  <si>
    <t>FUNDACJA FLY</t>
  </si>
  <si>
    <t>POZNAJEMY MAŁE OJCZYZNY WOJEWÓDZTWA POMORSKIEGO</t>
  </si>
  <si>
    <t>RUCH KU ZDROWIU</t>
  </si>
  <si>
    <t>FUNDACJA HARCERSTWA CENTRUM WYCHOWANIA MORSKIEGO ZHP</t>
  </si>
  <si>
    <t>SENIOR NA FALI</t>
  </si>
  <si>
    <t>KLUB SENIORA "USZYMONA" PRZY PARAFII P.W.ŚW. MICHAŁA ARCHANIOŁA</t>
  </si>
  <si>
    <t>PROWADZENIE KLUBU SENIORA W SZYMONA</t>
  </si>
  <si>
    <t>KLUB SENIORA PRZY PARAFII P.W.ŚW. A.BOBOLI</t>
  </si>
  <si>
    <t>PROWADZENIE KLUBU SENIORA</t>
  </si>
  <si>
    <t>POLSKI ZWIĄZEK EMERYTÓW, RENCISTÓW I INWALIDÓW</t>
  </si>
  <si>
    <t>GIMNASTYKA DLA SENIORÓW</t>
  </si>
  <si>
    <t>WYCIECZKI DLA SENIORÓW</t>
  </si>
  <si>
    <t>POMORSKI ZARZĄD WOJEWÓDZKI POLSKIEGO KOMITETU POMOCY SPOŁECZNEJ</t>
  </si>
  <si>
    <t>ORGANIZACJA CZASU WOLNEGO W KLUBACH SENIORA</t>
  </si>
  <si>
    <t>STOWARZYSZENIE AMAZONEK GDYŃSKICH</t>
  </si>
  <si>
    <t>INTEGRACJA SPOŁECZNA</t>
  </si>
  <si>
    <t>RUCH W WODZIE</t>
  </si>
  <si>
    <t>STOWARZYSZENIE NOWOCZESNY SENIOR</t>
  </si>
  <si>
    <t>WOJSKOWY KLUB SPORTOWY "FLOTA"</t>
  </si>
  <si>
    <t>SPORT STRZELECKI - ZAJĘCIA KSZTAŁTUJĄCE POSTAWY OBRONNE</t>
  </si>
  <si>
    <t>UCZYŃ ŻYCIE ZDROWSZYM</t>
  </si>
  <si>
    <t>GDYŃSKIE STOWARZYSZENIE ŚWIĘTEGO MIKOŁAJA BISKUPA</t>
  </si>
  <si>
    <t>SENIOR CLUB TO JEST ŻYCIE</t>
  </si>
  <si>
    <t>CZAS NA SENIORA</t>
  </si>
  <si>
    <t>JOGA NA KRZEŚLE DLA NIEPEŁNOSPRAWNYCH SENIORÓW Z AFAZJĄ 55+</t>
  </si>
  <si>
    <t>TRZYMAM RYTM - TRZYMAM FORMĘ</t>
  </si>
  <si>
    <t>GDYŃ. STOW.NA RZECZ OSÓB NIESŁ.EFFETHA-</t>
  </si>
  <si>
    <t>INTEGRACYJNY KLUB SENIORA</t>
  </si>
  <si>
    <t>STOW.OSÓB Z WADĄ SŁUCH CISZA-</t>
  </si>
  <si>
    <t>POPRZEZ INTEGRACJĘ WEWNĄTRZPOKOLENIOWĄ I MIĘDZYPOKOLENIOWĄ DŁUŻEJ ŻYJEMY, BO BUDUJEMY WIĘZI</t>
  </si>
  <si>
    <t>STOWARZYSZENIE ROZWIJU ZAWODOWEGO I OSOBISTEGO "ZIELONA MYŚL"</t>
  </si>
  <si>
    <t>UCZYMY SIĘ, BAWIMY I DZIAŁAMY WSPÓLNIE</t>
  </si>
  <si>
    <t>ZW.HARCERSTWA POLSKIEGO HUFIEC GDYŃSKI</t>
  </si>
  <si>
    <t>SZLAKAMI WIECZNIE ŻYWEJ HISTORII</t>
  </si>
  <si>
    <t>PRZYJAZNA DZIELNICA "AKTYWNY SENIOR W CISOWEJ"</t>
  </si>
  <si>
    <t>PRZYJAZNA DZIELNICA "CYKL WARSZTATÓW Z KREATYWNOŚCI ORAZ ZDROWEGO STYLU ŻYCIA DLA SENIORÓW"</t>
  </si>
  <si>
    <t>CENTRUM AKTYWNOŚCI SENIORA Suma</t>
  </si>
  <si>
    <t>ZWIĄZEK STOWARZYSZEŃ POMORSKI BANK ŻYWNOŚCI</t>
  </si>
  <si>
    <t>PROWADZENIE BANKU ŻYWNOŚCI</t>
  </si>
  <si>
    <t>Komkurs nierozstrzygnięty</t>
  </si>
  <si>
    <t>WIEM CO JEM - WARSZTATY EDUKACYJNE DLA MIESZKAŃCÓW GDYNI</t>
  </si>
  <si>
    <t>STOWARZYSZENIE GAUDIUM VITAE</t>
  </si>
  <si>
    <t>WSPIERANIE SAMOTNYCH MATEK I RODZIN UBOGICH</t>
  </si>
  <si>
    <t>POLSKI KOMITET POMOCY SPOŁECZNEJ</t>
  </si>
  <si>
    <t xml:space="preserve"> WSPIERANIE UBOGICH MIESZKAŃCÓW GDYNI</t>
  </si>
  <si>
    <t>PBP</t>
  </si>
  <si>
    <t>FUNDACJA BAMALIHU</t>
  </si>
  <si>
    <t>GDYNIA RODZINNA - PROJEKT "BLISKO MAM CIĘ"</t>
  </si>
  <si>
    <t>PBP Suma</t>
  </si>
  <si>
    <t>85395 Suma</t>
  </si>
  <si>
    <t>853 Suma</t>
  </si>
  <si>
    <t>854</t>
  </si>
  <si>
    <t>85404</t>
  </si>
  <si>
    <t>STOWARZYSZENIE WSPOMAGANIA ROZWOJU DZIECI W WIEKU PRZEDSZKOLNYM</t>
  </si>
  <si>
    <t>DNI OTWARTE DLA DZIECI W DZIELNICY</t>
  </si>
  <si>
    <t>85404 Suma</t>
  </si>
  <si>
    <t>85412</t>
  </si>
  <si>
    <t>DOTACJE NA ORGANIZACJĘ  WYPOCZYNKU DLA UCZNIÓW</t>
  </si>
  <si>
    <t>PÓŁKOLONIE LETNIE (REALIZACJA ZADAŃ RAD DZIELNIC W RAMACH KONKURSÓW)</t>
  </si>
  <si>
    <t>85412 Suma</t>
  </si>
  <si>
    <t>854 Suma</t>
  </si>
  <si>
    <t>900</t>
  </si>
  <si>
    <t>90013</t>
  </si>
  <si>
    <t>RO</t>
  </si>
  <si>
    <t>OTOZ ANIMALS</t>
  </si>
  <si>
    <t>UTRZYMANIE SCHRONISKA DLA ZWIERZĄT-</t>
  </si>
  <si>
    <t>Podmiot nie został wyłoniony</t>
  </si>
  <si>
    <t>PRZEBUDOWA SCHRONISKA DLA BEZDOMNYCH ZWIERZĄT</t>
  </si>
  <si>
    <t>RO Suma</t>
  </si>
  <si>
    <t>90013 Suma</t>
  </si>
  <si>
    <t>90019</t>
  </si>
  <si>
    <t>FUNDACJA AGENCJA REGIONALNEGO MONITORINGU ATMOSFERY AGLOMERACJI GDAŃSKIEJ</t>
  </si>
  <si>
    <t>PROWADZENIE REGIONALNEGO MONITORINGU ATMOSFERY</t>
  </si>
  <si>
    <t>OSOBY FIZYCZNE, SPÓŁDZIELNIE I WSPÓLNOTY MIESZKANIOWE Z TERENU MIASTA GDYNI</t>
  </si>
  <si>
    <t>WSPOMAGANIE MIESZKAŃCÓW W REALIZACJI INWESTYCJI PROEKOLOGICZNYCH</t>
  </si>
  <si>
    <t>RODZINNE OGRODY DZIAŁKOWE</t>
  </si>
  <si>
    <t>WSPOMAGANIE ROD W REALIZACJI ZADAŃ PROEKOLOGICZNYCH</t>
  </si>
  <si>
    <t>URE</t>
  </si>
  <si>
    <t>OSOBY FIZYCZNE, SPÓŁDZIELNIE, WSPÓLNOTY MIESZKANIOWE</t>
  </si>
  <si>
    <t>URE Suma</t>
  </si>
  <si>
    <t>90019 Suma</t>
  </si>
  <si>
    <t>90095</t>
  </si>
  <si>
    <t>STOWARZYSZENIE INICJATYWA MIASTO</t>
  </si>
  <si>
    <t>OTWARTY KONKURS OFERT NA WSPARCIE LUB POWIERZENIE ZADAŃ Z ZAKRESU KSZTAŁTOWANIA PRZYJAZNEJ PRZESTRZENI PUBICZNEJ</t>
  </si>
  <si>
    <t>TRAFFIC DESIGN</t>
  </si>
  <si>
    <t>FUNDACJA MIĘDZYNARODOWY RUCH NA RZECZ ZWIERZĄT VIVA!</t>
  </si>
  <si>
    <t>STERYLIZACJA I KASTRACJA WOLNOŻYJACYCH KOTÓW</t>
  </si>
  <si>
    <t>STOWARZYSZENIE KOTANGENS</t>
  </si>
  <si>
    <t>90095 Suma</t>
  </si>
  <si>
    <t>900 Suma</t>
  </si>
  <si>
    <t>921</t>
  </si>
  <si>
    <t>92105</t>
  </si>
  <si>
    <t>PD</t>
  </si>
  <si>
    <t>GDYŃSKA MUZYCZNA KARTKA Z KALENDARZA 10 LUTEGO 2016 R.</t>
  </si>
  <si>
    <t>GDYNIA W PAMIĘCI MŁODYCH LUDZI</t>
  </si>
  <si>
    <t>FUNDACJA BLUES CLUB</t>
  </si>
  <si>
    <t>WAGABUNDY 2016</t>
  </si>
  <si>
    <t xml:space="preserve">Jam session bluesowe oraz jazzowe </t>
  </si>
  <si>
    <t>XIII GDYNIA BLUES FESTIWAL</t>
  </si>
  <si>
    <t>FUNDACJA KLINIKA KULTURY</t>
  </si>
  <si>
    <t>TEATRALNE WARSZTATY EDUKACYJNE</t>
  </si>
  <si>
    <t>UCIECZKA-FLUCHT MIĘDZYNARODOWY DOKUMENTALNY PROJEKT TEATRALNY NA TORACH KOLEJOWYCH</t>
  </si>
  <si>
    <t>POCIĄG DO MIASTA - PROJEKT</t>
  </si>
  <si>
    <t>FUNDACJA KULTURALNE POMORZE</t>
  </si>
  <si>
    <t>WYŚPIEWAM, WYMALUJĘ MORZE - GDYNIA 2016</t>
  </si>
  <si>
    <t>FUNDACJA OCHRONY I PROMOCJI ZABYTKÓW POMORZA "PRO TURRIS"</t>
  </si>
  <si>
    <t>ARCHEOLOGIA DLA SENIORÓW. ZAJĘCIA EDUKACYJNE NA TEMAT PRADZIEJÓW GDYNI.</t>
  </si>
  <si>
    <t>FUNDACJA TEATRU KOMEDII VALLDAL</t>
  </si>
  <si>
    <t>PRÓBY TEATRALNE ORAZ MUSICAL "ALICJA W KRAINIE CZ."</t>
  </si>
  <si>
    <t>FUNDACJA VADEMECUM</t>
  </si>
  <si>
    <t>DZIECI PISZĄ 2</t>
  </si>
  <si>
    <t>GDYŃSKA ORKIESTRA SYMFONICZNA</t>
  </si>
  <si>
    <t>70 LAT GDYŃSKIE ORKIESTRY SYMFONICZNEJ W 90-LETNIEJ HISTORII MIASTA GDYNI</t>
  </si>
  <si>
    <t>XI NIEMIECKOJĘZYCZNY SZKOKNY FESTIWAL TEATRALNY</t>
  </si>
  <si>
    <t>BYĆ JAK SHERLOCK HOLMES SZTUKI</t>
  </si>
  <si>
    <t>POLSKIE STOWARZYSZENIE NA RZECZ OSÓB Z UPOŚLEDZENIEM UMYSŁOWYM</t>
  </si>
  <si>
    <t>GDYNIA MOJE MIASTO</t>
  </si>
  <si>
    <t>POMORSKA FUNDACJA FILMOWA</t>
  </si>
  <si>
    <t>15 POMORSKIE WARSZTATY FILMOWE</t>
  </si>
  <si>
    <t>IXD PRZEGLĄD AMATORSKICH FILMÓW UCZNIOWSKICH ALBATROSY</t>
  </si>
  <si>
    <t>POMORSKIE STOWARZYSZENIE MUSICA SACRA</t>
  </si>
  <si>
    <t>WIECZORY Z MUZYKĄ ORGANOWĄ</t>
  </si>
  <si>
    <t xml:space="preserve">STOW.PROMOCJI ARTYSTÓW WYBRZEŻA ERA </t>
  </si>
  <si>
    <t>V MIĘDZYNARODOWE BIENNALE GRAFIKI CYFROWEJ GDYNIA 2016: 90 ROCZNICA POWSTANIA MIASTA - GDYNIA OTWARTA NA NOWOCZESNOŚĆ</t>
  </si>
  <si>
    <t>STOWARZYSZENIE ARTERIA</t>
  </si>
  <si>
    <t>V GDYŃSKI WEEKEND KUGLARSKI</t>
  </si>
  <si>
    <t>STOWARZYSZENIE GDYŃSKA STREFA KULTURY SZTUKI I EDUKACJI</t>
  </si>
  <si>
    <t>TEATR Z BLISKA. W GDYNI I O GDYNI</t>
  </si>
  <si>
    <t>STOWARZYSZENIE HAMULEC BEZPIECZEŃSTWA</t>
  </si>
  <si>
    <t>MIEJSKIE METROPOLIE - POKAZY KINA PLENEROWEGO</t>
  </si>
  <si>
    <t>STOWARZYSZENIE MIŁOŚNIKÓW POJAZDÓW ZABYTKOWYCH</t>
  </si>
  <si>
    <t>RENAULT NN - HISTORIA MIASTA, HISTORIA MOTORYZACJI</t>
  </si>
  <si>
    <t>STOWARZYSZENIE TRAFFIC DESIGN</t>
  </si>
  <si>
    <t>MAPA PAMIĘCI O OKSYWIU I ORŁOWIE</t>
  </si>
  <si>
    <t>STOWARZYSZENIE TRÓJWIEJSKA</t>
  </si>
  <si>
    <t>AKADEMIA GŁOSÓW TRADYCJI</t>
  </si>
  <si>
    <t>TOWARZYSTWO MIŁOŚNIKÓW GDYNI</t>
  </si>
  <si>
    <t>WYSTAWY I WARSZTATY PLASTYCZNE ORAZ PRELEKCJE Z HISTORII SZTUKI</t>
  </si>
  <si>
    <t>WYDANIE ROCZNIKA GDYŃSKIEGO NR 28</t>
  </si>
  <si>
    <t>ZRZESZENIE KASZUBSKO POMORSKIE ODDZIAŁ W GDYNI</t>
  </si>
  <si>
    <t>WARSZTATY ETNOPOMERANIA</t>
  </si>
  <si>
    <t>90 LAT GDYNI PIEŚNIĄ OPISANE</t>
  </si>
  <si>
    <t>JUBILEUSZ 85-LECIA CHÓRU MĘSKIEGO "DZWON KASZUBSKI"</t>
  </si>
  <si>
    <t>PD Suma</t>
  </si>
  <si>
    <t>92105 Suma</t>
  </si>
  <si>
    <t>921 Suma</t>
  </si>
  <si>
    <t>926</t>
  </si>
  <si>
    <t>92601</t>
  </si>
  <si>
    <t>FUNDACJA SKATE PARK GDYNIA</t>
  </si>
  <si>
    <t>PROWADZENIE SKATE PARKU NA TERENIE SKWERU SUE RYDER</t>
  </si>
  <si>
    <t>92601 Suma</t>
  </si>
  <si>
    <t>92605</t>
  </si>
  <si>
    <t>STOWARZYSZENIE KIBICÓW GDYŃSKIEJ ARKI</t>
  </si>
  <si>
    <t>PROJEKT EDUKACYJNO - INFORMACYJNY "KIBICE RAZEM"</t>
  </si>
  <si>
    <t>Realizacja zadania w II półroczu 2016r.</t>
  </si>
  <si>
    <t>SZKOLENIE SPORTOWE DLA DZIECI I MŁODZIEŻY</t>
  </si>
  <si>
    <t>92605 Suma</t>
  </si>
  <si>
    <t>926 Suma</t>
  </si>
  <si>
    <t>Suma końcowa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</si>
</sst>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d/mm/yyyy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sz val="10"/>
      <color indexed="8"/>
      <name val="TitilliumText22L Rg"/>
      <family val="3"/>
    </font>
    <font>
      <sz val="7"/>
      <color indexed="8"/>
      <name val="TitilliumText22L Rg"/>
      <family val="3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3" fillId="0" borderId="0" xfId="53" applyAlignment="1">
      <alignment vertical="center"/>
      <protection/>
    </xf>
    <xf numFmtId="0" fontId="22" fillId="0" borderId="0" xfId="53" applyFont="1" applyAlignment="1">
      <alignment vertical="center"/>
      <protection/>
    </xf>
    <xf numFmtId="3" fontId="23" fillId="0" borderId="0" xfId="53" applyNumberFormat="1" applyFont="1" applyAlignment="1">
      <alignment horizontal="right" vertical="center"/>
      <protection/>
    </xf>
    <xf numFmtId="3" fontId="21" fillId="0" borderId="0" xfId="53" applyNumberFormat="1" applyFont="1" applyAlignment="1">
      <alignment horizontal="right" vertical="center"/>
      <protection/>
    </xf>
    <xf numFmtId="0" fontId="23" fillId="0" borderId="0" xfId="53" applyFont="1" applyAlignment="1">
      <alignment horizontal="right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1" fillId="0" borderId="11" xfId="53" applyNumberFormat="1" applyFont="1" applyBorder="1" applyAlignment="1">
      <alignment vertical="center" wrapText="1"/>
      <protection/>
    </xf>
    <xf numFmtId="3" fontId="21" fillId="0" borderId="10" xfId="53" applyNumberFormat="1" applyFont="1" applyFill="1" applyBorder="1" applyAlignment="1">
      <alignment vertical="center" wrapText="1"/>
      <protection/>
    </xf>
    <xf numFmtId="0" fontId="21" fillId="0" borderId="10" xfId="53" applyFont="1" applyFill="1" applyBorder="1" applyAlignment="1">
      <alignment vertical="center" wrapText="1"/>
      <protection/>
    </xf>
    <xf numFmtId="0" fontId="13" fillId="0" borderId="12" xfId="53" applyBorder="1" applyAlignment="1">
      <alignment vertical="center"/>
      <protection/>
    </xf>
    <xf numFmtId="0" fontId="22" fillId="0" borderId="12" xfId="53" applyFont="1" applyBorder="1" applyAlignment="1">
      <alignment vertical="center" wrapText="1"/>
      <protection/>
    </xf>
    <xf numFmtId="3" fontId="21" fillId="0" borderId="12" xfId="53" applyNumberFormat="1" applyFont="1" applyBorder="1" applyAlignment="1">
      <alignment vertical="center"/>
      <protection/>
    </xf>
    <xf numFmtId="3" fontId="21" fillId="0" borderId="10" xfId="53" applyNumberFormat="1" applyFont="1" applyBorder="1" applyAlignment="1">
      <alignment vertical="center"/>
      <protection/>
    </xf>
    <xf numFmtId="164" fontId="21" fillId="0" borderId="10" xfId="53" applyNumberFormat="1" applyFont="1" applyBorder="1" applyAlignment="1">
      <alignment vertical="center"/>
      <protection/>
    </xf>
    <xf numFmtId="0" fontId="13" fillId="0" borderId="13" xfId="53" applyBorder="1" applyAlignment="1">
      <alignment vertical="center"/>
      <protection/>
    </xf>
    <xf numFmtId="0" fontId="13" fillId="0" borderId="14" xfId="53" applyBorder="1" applyAlignment="1">
      <alignment vertical="center"/>
      <protection/>
    </xf>
    <xf numFmtId="0" fontId="22" fillId="0" borderId="15" xfId="53" applyFont="1" applyBorder="1" applyAlignment="1">
      <alignment vertical="center" wrapText="1"/>
      <protection/>
    </xf>
    <xf numFmtId="3" fontId="21" fillId="0" borderId="14" xfId="53" applyNumberFormat="1" applyFont="1" applyBorder="1" applyAlignment="1">
      <alignment vertical="center"/>
      <protection/>
    </xf>
    <xf numFmtId="0" fontId="22" fillId="0" borderId="14" xfId="53" applyFont="1" applyFill="1" applyBorder="1" applyAlignment="1">
      <alignment vertical="center" wrapText="1"/>
      <protection/>
    </xf>
    <xf numFmtId="0" fontId="22" fillId="0" borderId="14" xfId="53" applyFont="1" applyBorder="1" applyAlignment="1">
      <alignment vertical="center" wrapText="1"/>
      <protection/>
    </xf>
    <xf numFmtId="0" fontId="13" fillId="0" borderId="15" xfId="53" applyBorder="1" applyAlignment="1">
      <alignment vertical="center"/>
      <protection/>
    </xf>
    <xf numFmtId="0" fontId="13" fillId="0" borderId="16" xfId="53" applyBorder="1" applyAlignment="1">
      <alignment vertical="center"/>
      <protection/>
    </xf>
    <xf numFmtId="0" fontId="22" fillId="0" borderId="17" xfId="53" applyFont="1" applyBorder="1" applyAlignment="1">
      <alignment vertical="center" wrapText="1"/>
      <protection/>
    </xf>
    <xf numFmtId="164" fontId="21" fillId="0" borderId="16" xfId="53" applyNumberFormat="1" applyFont="1" applyBorder="1" applyAlignment="1">
      <alignment vertical="center"/>
      <protection/>
    </xf>
    <xf numFmtId="0" fontId="13" fillId="0" borderId="18" xfId="53" applyBorder="1" applyAlignment="1">
      <alignment vertical="center"/>
      <protection/>
    </xf>
    <xf numFmtId="0" fontId="13" fillId="0" borderId="19" xfId="53" applyBorder="1" applyAlignment="1">
      <alignment vertical="center"/>
      <protection/>
    </xf>
    <xf numFmtId="0" fontId="22" fillId="0" borderId="17" xfId="53" applyFont="1" applyFill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64" fontId="21" fillId="0" borderId="19" xfId="53" applyNumberFormat="1" applyFont="1" applyBorder="1" applyAlignment="1">
      <alignment vertical="center"/>
      <protection/>
    </xf>
    <xf numFmtId="0" fontId="22" fillId="0" borderId="20" xfId="53" applyFont="1" applyBorder="1" applyAlignment="1">
      <alignment vertical="center" wrapText="1"/>
      <protection/>
    </xf>
    <xf numFmtId="0" fontId="13" fillId="0" borderId="14" xfId="53" applyBorder="1">
      <alignment/>
      <protection/>
    </xf>
    <xf numFmtId="0" fontId="22" fillId="0" borderId="10" xfId="53" applyFont="1" applyFill="1" applyBorder="1" applyAlignment="1">
      <alignment vertical="center" wrapText="1"/>
      <protection/>
    </xf>
    <xf numFmtId="0" fontId="13" fillId="0" borderId="0" xfId="53">
      <alignment/>
      <protection/>
    </xf>
    <xf numFmtId="0" fontId="13" fillId="0" borderId="12" xfId="53" applyBorder="1">
      <alignment/>
      <protection/>
    </xf>
    <xf numFmtId="0" fontId="13" fillId="0" borderId="13" xfId="53" applyBorder="1">
      <alignment/>
      <protection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3" fillId="0" borderId="14" xfId="53" applyFont="1" applyBorder="1" applyAlignment="1">
      <alignment vertical="center"/>
      <protection/>
    </xf>
    <xf numFmtId="0" fontId="0" fillId="0" borderId="0" xfId="0" applyAlignment="1">
      <alignment/>
    </xf>
    <xf numFmtId="0" fontId="2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13" fillId="0" borderId="14" xfId="53" applyBorder="1" applyAlignment="1">
      <alignment vertical="center"/>
      <protection/>
    </xf>
    <xf numFmtId="0" fontId="13" fillId="0" borderId="12" xfId="53" applyBorder="1" applyAlignment="1">
      <alignment vertical="center"/>
      <protection/>
    </xf>
    <xf numFmtId="0" fontId="25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3" fontId="21" fillId="0" borderId="14" xfId="53" applyNumberFormat="1" applyFont="1" applyFill="1" applyBorder="1" applyAlignment="1">
      <alignment vertical="center"/>
      <protection/>
    </xf>
    <xf numFmtId="3" fontId="21" fillId="0" borderId="11" xfId="53" applyNumberFormat="1" applyFont="1" applyBorder="1" applyAlignment="1">
      <alignment vertical="center"/>
      <protection/>
    </xf>
    <xf numFmtId="0" fontId="22" fillId="0" borderId="13" xfId="53" applyFont="1" applyBorder="1" applyAlignment="1">
      <alignment vertical="center" wrapText="1"/>
      <protection/>
    </xf>
    <xf numFmtId="0" fontId="13" fillId="0" borderId="13" xfId="53" applyFont="1" applyFill="1" applyBorder="1" applyAlignment="1">
      <alignment vertical="center"/>
      <protection/>
    </xf>
    <xf numFmtId="3" fontId="21" fillId="0" borderId="11" xfId="53" applyNumberFormat="1" applyFont="1" applyFill="1" applyBorder="1" applyAlignment="1">
      <alignment vertical="center"/>
      <protection/>
    </xf>
    <xf numFmtId="164" fontId="21" fillId="0" borderId="10" xfId="53" applyNumberFormat="1" applyFont="1" applyFill="1" applyBorder="1" applyAlignment="1">
      <alignment vertical="center"/>
      <protection/>
    </xf>
    <xf numFmtId="3" fontId="21" fillId="0" borderId="0" xfId="53" applyNumberFormat="1" applyFont="1" applyBorder="1" applyAlignment="1">
      <alignment vertical="center"/>
      <protection/>
    </xf>
    <xf numFmtId="3" fontId="21" fillId="0" borderId="22" xfId="53" applyNumberFormat="1" applyFont="1" applyBorder="1" applyAlignment="1">
      <alignment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3" fontId="21" fillId="0" borderId="17" xfId="53" applyNumberFormat="1" applyFont="1" applyBorder="1" applyAlignment="1">
      <alignment vertical="center"/>
      <protection/>
    </xf>
    <xf numFmtId="0" fontId="13" fillId="0" borderId="20" xfId="53" applyBorder="1" applyAlignment="1">
      <alignment vertical="center"/>
      <protection/>
    </xf>
    <xf numFmtId="0" fontId="22" fillId="0" borderId="11" xfId="53" applyFont="1" applyFill="1" applyBorder="1" applyAlignment="1">
      <alignment vertical="center"/>
      <protection/>
    </xf>
    <xf numFmtId="0" fontId="13" fillId="0" borderId="23" xfId="53" applyBorder="1" applyAlignment="1">
      <alignment vertical="center"/>
      <protection/>
    </xf>
    <xf numFmtId="0" fontId="13" fillId="0" borderId="24" xfId="53" applyBorder="1" applyAlignment="1">
      <alignment vertical="center"/>
      <protection/>
    </xf>
    <xf numFmtId="3" fontId="23" fillId="0" borderId="0" xfId="53" applyNumberFormat="1" applyFont="1" applyAlignment="1">
      <alignment vertical="center"/>
      <protection/>
    </xf>
    <xf numFmtId="0" fontId="13" fillId="0" borderId="25" xfId="53" applyFont="1" applyBorder="1" applyAlignment="1">
      <alignment vertical="center" wrapText="1"/>
      <protection/>
    </xf>
    <xf numFmtId="0" fontId="13" fillId="0" borderId="11" xfId="53" applyBorder="1" applyAlignment="1">
      <alignment vertical="center"/>
      <protection/>
    </xf>
    <xf numFmtId="0" fontId="13" fillId="0" borderId="22" xfId="53" applyBorder="1" applyAlignment="1">
      <alignment vertical="center"/>
      <protection/>
    </xf>
    <xf numFmtId="0" fontId="13" fillId="0" borderId="26" xfId="53" applyBorder="1" applyAlignment="1">
      <alignment vertical="center"/>
      <protection/>
    </xf>
    <xf numFmtId="3" fontId="21" fillId="0" borderId="0" xfId="53" applyNumberFormat="1" applyFont="1" applyAlignment="1">
      <alignment vertical="center"/>
      <protection/>
    </xf>
    <xf numFmtId="0" fontId="26" fillId="0" borderId="14" xfId="53" applyFont="1" applyBorder="1" applyAlignment="1">
      <alignment vertical="center"/>
      <protection/>
    </xf>
    <xf numFmtId="0" fontId="26" fillId="0" borderId="15" xfId="53" applyFont="1" applyBorder="1" applyAlignment="1">
      <alignment vertical="center"/>
      <protection/>
    </xf>
    <xf numFmtId="0" fontId="27" fillId="0" borderId="15" xfId="53" applyFont="1" applyBorder="1" applyAlignment="1">
      <alignment vertical="center" wrapText="1"/>
      <protection/>
    </xf>
    <xf numFmtId="3" fontId="28" fillId="0" borderId="14" xfId="53" applyNumberFormat="1" applyFont="1" applyBorder="1" applyAlignment="1">
      <alignment vertical="center"/>
      <protection/>
    </xf>
    <xf numFmtId="164" fontId="28" fillId="0" borderId="10" xfId="53" applyNumberFormat="1" applyFont="1" applyBorder="1" applyAlignment="1">
      <alignment vertical="center"/>
      <protection/>
    </xf>
    <xf numFmtId="164" fontId="28" fillId="0" borderId="16" xfId="53" applyNumberFormat="1" applyFont="1" applyBorder="1" applyAlignment="1">
      <alignment vertical="center"/>
      <protection/>
    </xf>
    <xf numFmtId="0" fontId="29" fillId="0" borderId="27" xfId="53" applyFont="1" applyBorder="1" applyAlignment="1">
      <alignment vertical="center"/>
      <protection/>
    </xf>
    <xf numFmtId="0" fontId="29" fillId="0" borderId="28" xfId="53" applyFont="1" applyBorder="1" applyAlignment="1">
      <alignment vertical="center"/>
      <protection/>
    </xf>
    <xf numFmtId="0" fontId="30" fillId="0" borderId="28" xfId="53" applyFont="1" applyBorder="1" applyAlignment="1">
      <alignment vertical="center" wrapText="1"/>
      <protection/>
    </xf>
    <xf numFmtId="3" fontId="31" fillId="0" borderId="27" xfId="53" applyNumberFormat="1" applyFont="1" applyBorder="1" applyAlignment="1">
      <alignment vertical="center"/>
      <protection/>
    </xf>
    <xf numFmtId="164" fontId="31" fillId="0" borderId="10" xfId="53" applyNumberFormat="1" applyFont="1" applyBorder="1" applyAlignment="1">
      <alignment vertical="center"/>
      <protection/>
    </xf>
    <xf numFmtId="3" fontId="21" fillId="0" borderId="21" xfId="53" applyNumberFormat="1" applyFont="1" applyBorder="1" applyAlignment="1">
      <alignment vertical="center"/>
      <protection/>
    </xf>
    <xf numFmtId="3" fontId="21" fillId="0" borderId="29" xfId="53" applyNumberFormat="1" applyFont="1" applyBorder="1" applyAlignment="1">
      <alignment vertical="center"/>
      <protection/>
    </xf>
    <xf numFmtId="0" fontId="22" fillId="0" borderId="12" xfId="53" applyFont="1" applyFill="1" applyBorder="1" applyAlignment="1">
      <alignment vertical="center" wrapText="1"/>
      <protection/>
    </xf>
    <xf numFmtId="0" fontId="13" fillId="0" borderId="29" xfId="53" applyBorder="1" applyAlignment="1">
      <alignment vertical="center"/>
      <protection/>
    </xf>
    <xf numFmtId="0" fontId="22" fillId="0" borderId="21" xfId="53" applyFont="1" applyBorder="1" applyAlignment="1">
      <alignment vertical="center" wrapText="1"/>
      <protection/>
    </xf>
    <xf numFmtId="0" fontId="22" fillId="0" borderId="30" xfId="53" applyFont="1" applyBorder="1" applyAlignment="1">
      <alignment vertical="center" wrapText="1"/>
      <protection/>
    </xf>
    <xf numFmtId="0" fontId="22" fillId="0" borderId="29" xfId="53" applyFont="1" applyBorder="1" applyAlignment="1">
      <alignment vertical="center" wrapText="1"/>
      <protection/>
    </xf>
    <xf numFmtId="3" fontId="21" fillId="0" borderId="12" xfId="53" applyNumberFormat="1" applyFont="1" applyFill="1" applyBorder="1" applyAlignment="1">
      <alignment vertical="center"/>
      <protection/>
    </xf>
    <xf numFmtId="3" fontId="21" fillId="0" borderId="29" xfId="53" applyNumberFormat="1" applyFont="1" applyFill="1" applyBorder="1" applyAlignment="1">
      <alignment vertical="center"/>
      <protection/>
    </xf>
    <xf numFmtId="0" fontId="22" fillId="0" borderId="0" xfId="53" applyFont="1" applyBorder="1" applyAlignment="1">
      <alignment vertical="center" wrapText="1"/>
      <protection/>
    </xf>
    <xf numFmtId="0" fontId="22" fillId="0" borderId="19" xfId="53" applyFont="1" applyFill="1" applyBorder="1" applyAlignment="1">
      <alignment vertical="center" wrapText="1"/>
      <protection/>
    </xf>
    <xf numFmtId="0" fontId="13" fillId="0" borderId="30" xfId="53" applyBorder="1" applyAlignment="1">
      <alignment vertical="center"/>
      <protection/>
    </xf>
    <xf numFmtId="0" fontId="22" fillId="0" borderId="30" xfId="53" applyFont="1" applyBorder="1" applyAlignment="1">
      <alignment vertical="center" wrapText="1"/>
      <protection/>
    </xf>
    <xf numFmtId="0" fontId="22" fillId="0" borderId="31" xfId="53" applyFont="1" applyBorder="1" applyAlignment="1">
      <alignment vertical="center" wrapText="1"/>
      <protection/>
    </xf>
    <xf numFmtId="0" fontId="22" fillId="0" borderId="32" xfId="53" applyFont="1" applyBorder="1" applyAlignment="1">
      <alignment vertical="center" wrapText="1"/>
      <protection/>
    </xf>
    <xf numFmtId="0" fontId="22" fillId="0" borderId="33" xfId="53" applyFont="1" applyBorder="1" applyAlignment="1">
      <alignment vertical="center" wrapText="1"/>
      <protection/>
    </xf>
    <xf numFmtId="0" fontId="13" fillId="0" borderId="21" xfId="53" applyFont="1" applyBorder="1" applyAlignment="1">
      <alignment vertical="center" wrapText="1"/>
      <protection/>
    </xf>
    <xf numFmtId="0" fontId="13" fillId="0" borderId="34" xfId="53" applyBorder="1" applyAlignment="1">
      <alignment vertical="center"/>
      <protection/>
    </xf>
    <xf numFmtId="0" fontId="13" fillId="0" borderId="15" xfId="53" applyBorder="1" applyAlignment="1">
      <alignment vertical="center"/>
      <protection/>
    </xf>
    <xf numFmtId="0" fontId="13" fillId="0" borderId="20" xfId="53" applyBorder="1" applyAlignment="1">
      <alignment vertical="center"/>
      <protection/>
    </xf>
    <xf numFmtId="0" fontId="13" fillId="0" borderId="21" xfId="53" applyBorder="1" applyAlignment="1">
      <alignment vertical="center"/>
      <protection/>
    </xf>
    <xf numFmtId="0" fontId="13" fillId="0" borderId="16" xfId="53" applyBorder="1" applyAlignment="1">
      <alignment vertical="center"/>
      <protection/>
    </xf>
    <xf numFmtId="0" fontId="13" fillId="0" borderId="18" xfId="53" applyBorder="1" applyAlignment="1">
      <alignment vertical="center"/>
      <protection/>
    </xf>
    <xf numFmtId="0" fontId="13" fillId="0" borderId="19" xfId="53" applyBorder="1" applyAlignment="1">
      <alignment vertical="center"/>
      <protection/>
    </xf>
    <xf numFmtId="3" fontId="21" fillId="0" borderId="33" xfId="53" applyNumberFormat="1" applyFont="1" applyBorder="1" applyAlignment="1">
      <alignment vertical="center"/>
      <protection/>
    </xf>
    <xf numFmtId="3" fontId="21" fillId="0" borderId="31" xfId="53" applyNumberFormat="1" applyFont="1" applyBorder="1" applyAlignment="1">
      <alignment vertical="center"/>
      <protection/>
    </xf>
    <xf numFmtId="3" fontId="21" fillId="0" borderId="32" xfId="53" applyNumberFormat="1" applyFont="1" applyBorder="1" applyAlignment="1">
      <alignment vertical="center"/>
      <protection/>
    </xf>
    <xf numFmtId="164" fontId="21" fillId="0" borderId="16" xfId="53" applyNumberFormat="1" applyFont="1" applyBorder="1" applyAlignment="1">
      <alignment vertical="center"/>
      <protection/>
    </xf>
    <xf numFmtId="164" fontId="21" fillId="0" borderId="18" xfId="53" applyNumberFormat="1" applyFont="1" applyBorder="1" applyAlignment="1">
      <alignment vertical="center"/>
      <protection/>
    </xf>
    <xf numFmtId="164" fontId="21" fillId="0" borderId="19" xfId="53" applyNumberFormat="1" applyFont="1" applyBorder="1" applyAlignment="1">
      <alignment vertical="center"/>
      <protection/>
    </xf>
    <xf numFmtId="0" fontId="22" fillId="0" borderId="16" xfId="53" applyFont="1" applyBorder="1" applyAlignment="1">
      <alignment vertical="center"/>
      <protection/>
    </xf>
    <xf numFmtId="0" fontId="22" fillId="0" borderId="19" xfId="53" applyFont="1" applyBorder="1" applyAlignment="1">
      <alignment vertical="center"/>
      <protection/>
    </xf>
    <xf numFmtId="0" fontId="13" fillId="0" borderId="35" xfId="53" applyBorder="1" applyAlignment="1">
      <alignment vertical="center"/>
      <protection/>
    </xf>
    <xf numFmtId="0" fontId="22" fillId="0" borderId="16" xfId="53" applyFont="1" applyBorder="1" applyAlignment="1">
      <alignment vertical="center" wrapText="1"/>
      <protection/>
    </xf>
    <xf numFmtId="0" fontId="22" fillId="0" borderId="18" xfId="53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0" fontId="22" fillId="0" borderId="36" xfId="53" applyFont="1" applyBorder="1" applyAlignment="1">
      <alignment vertical="center" wrapText="1"/>
      <protection/>
    </xf>
    <xf numFmtId="0" fontId="22" fillId="0" borderId="15" xfId="53" applyFont="1" applyFill="1" applyBorder="1" applyAlignment="1">
      <alignment vertical="center" wrapText="1"/>
      <protection/>
    </xf>
    <xf numFmtId="0" fontId="22" fillId="0" borderId="21" xfId="53" applyFont="1" applyFill="1" applyBorder="1" applyAlignment="1">
      <alignment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22" fillId="0" borderId="23" xfId="53" applyFont="1" applyBorder="1" applyAlignment="1">
      <alignment vertical="center" wrapText="1"/>
      <protection/>
    </xf>
    <xf numFmtId="0" fontId="22" fillId="0" borderId="24" xfId="53" applyFont="1" applyBorder="1" applyAlignment="1">
      <alignment vertical="center" wrapText="1"/>
      <protection/>
    </xf>
    <xf numFmtId="0" fontId="22" fillId="0" borderId="37" xfId="53" applyFont="1" applyBorder="1" applyAlignment="1">
      <alignment vertical="center" wrapText="1"/>
      <protection/>
    </xf>
    <xf numFmtId="0" fontId="22" fillId="0" borderId="38" xfId="53" applyFont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Granty 236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4.875" style="1" customWidth="1"/>
    <col min="2" max="2" width="6.875" style="1" customWidth="1"/>
    <col min="3" max="3" width="9.125" style="1" customWidth="1"/>
    <col min="4" max="4" width="23.375" style="2" customWidth="1"/>
    <col min="5" max="5" width="23.125" style="2" customWidth="1"/>
    <col min="6" max="6" width="9.00390625" style="65" customWidth="1"/>
    <col min="7" max="7" width="8.625" style="70" customWidth="1"/>
    <col min="8" max="8" width="6.875" style="1" customWidth="1"/>
    <col min="9" max="16384" width="9.125" style="1" customWidth="1"/>
  </cols>
  <sheetData>
    <row r="1" spans="6:8" ht="12.75">
      <c r="F1" s="3"/>
      <c r="G1" s="4"/>
      <c r="H1" s="5" t="s">
        <v>0</v>
      </c>
    </row>
    <row r="2" spans="1:8" ht="57" customHeight="1">
      <c r="A2" s="98" t="s">
        <v>1</v>
      </c>
      <c r="B2" s="66"/>
      <c r="C2" s="66"/>
      <c r="D2" s="66"/>
      <c r="E2" s="66"/>
      <c r="F2" s="66"/>
      <c r="G2" s="66"/>
      <c r="H2" s="66"/>
    </row>
    <row r="3" spans="1:8" ht="33.7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19.5">
      <c r="A4" s="11" t="s">
        <v>10</v>
      </c>
      <c r="B4" s="11" t="s">
        <v>11</v>
      </c>
      <c r="C4" s="11" t="s">
        <v>12</v>
      </c>
      <c r="D4" s="12" t="s">
        <v>13</v>
      </c>
      <c r="E4" s="12" t="s">
        <v>14</v>
      </c>
      <c r="F4" s="13">
        <v>75000</v>
      </c>
      <c r="G4" s="14">
        <v>75000</v>
      </c>
      <c r="H4" s="15">
        <f aca="true" t="shared" si="0" ref="H4:H13">G4/F4</f>
        <v>1</v>
      </c>
    </row>
    <row r="5" spans="1:8" ht="12.75">
      <c r="A5" s="16"/>
      <c r="B5" s="16"/>
      <c r="C5" s="17" t="s">
        <v>15</v>
      </c>
      <c r="D5" s="18"/>
      <c r="E5" s="18"/>
      <c r="F5" s="19">
        <f>SUM(F4)</f>
        <v>75000</v>
      </c>
      <c r="G5" s="19">
        <f>SUM(G4)</f>
        <v>75000</v>
      </c>
      <c r="H5" s="15">
        <f t="shared" si="0"/>
        <v>1</v>
      </c>
    </row>
    <row r="6" spans="1:8" ht="97.5">
      <c r="A6" s="16"/>
      <c r="B6" s="16"/>
      <c r="C6" s="17" t="s">
        <v>16</v>
      </c>
      <c r="D6" s="20" t="s">
        <v>17</v>
      </c>
      <c r="E6" s="20" t="s">
        <v>18</v>
      </c>
      <c r="F6" s="19">
        <v>440000</v>
      </c>
      <c r="G6" s="14">
        <v>0</v>
      </c>
      <c r="H6" s="15">
        <f t="shared" si="0"/>
        <v>0</v>
      </c>
    </row>
    <row r="7" spans="1:8" ht="39">
      <c r="A7" s="16"/>
      <c r="B7" s="16"/>
      <c r="C7" s="16"/>
      <c r="D7" s="20" t="s">
        <v>19</v>
      </c>
      <c r="E7" s="20" t="s">
        <v>20</v>
      </c>
      <c r="F7" s="19">
        <v>12000</v>
      </c>
      <c r="G7" s="14">
        <v>12000</v>
      </c>
      <c r="H7" s="15">
        <f t="shared" si="0"/>
        <v>1</v>
      </c>
    </row>
    <row r="8" spans="1:8" ht="12.75">
      <c r="A8" s="16"/>
      <c r="B8" s="16"/>
      <c r="C8" s="17" t="s">
        <v>21</v>
      </c>
      <c r="D8" s="18"/>
      <c r="E8" s="18"/>
      <c r="F8" s="19">
        <f>SUM(F6:F7)</f>
        <v>452000</v>
      </c>
      <c r="G8" s="19">
        <f>SUM(G6:G7)</f>
        <v>12000</v>
      </c>
      <c r="H8" s="15">
        <f t="shared" si="0"/>
        <v>0.02654867256637168</v>
      </c>
    </row>
    <row r="9" spans="1:8" ht="29.25">
      <c r="A9" s="16"/>
      <c r="B9" s="16"/>
      <c r="C9" s="17" t="s">
        <v>22</v>
      </c>
      <c r="D9" s="20" t="s">
        <v>23</v>
      </c>
      <c r="E9" s="21" t="s">
        <v>24</v>
      </c>
      <c r="F9" s="19">
        <v>200000</v>
      </c>
      <c r="G9" s="14">
        <v>100000</v>
      </c>
      <c r="H9" s="15">
        <f t="shared" si="0"/>
        <v>0.5</v>
      </c>
    </row>
    <row r="10" spans="1:8" ht="19.5">
      <c r="A10" s="16"/>
      <c r="B10" s="16"/>
      <c r="C10" s="16"/>
      <c r="D10" s="21" t="s">
        <v>25</v>
      </c>
      <c r="E10" s="21" t="s">
        <v>26</v>
      </c>
      <c r="F10" s="19">
        <v>100000</v>
      </c>
      <c r="G10" s="14">
        <v>50000</v>
      </c>
      <c r="H10" s="15">
        <f t="shared" si="0"/>
        <v>0.5</v>
      </c>
    </row>
    <row r="11" spans="1:8" ht="12.75">
      <c r="A11" s="16"/>
      <c r="B11" s="16"/>
      <c r="C11" s="17" t="s">
        <v>27</v>
      </c>
      <c r="D11" s="18"/>
      <c r="E11" s="18"/>
      <c r="F11" s="19">
        <f>SUM(F9:F10)</f>
        <v>300000</v>
      </c>
      <c r="G11" s="19">
        <f>SUM(G9:G10)</f>
        <v>150000</v>
      </c>
      <c r="H11" s="15">
        <f t="shared" si="0"/>
        <v>0.5</v>
      </c>
    </row>
    <row r="12" spans="1:8" ht="12.75">
      <c r="A12" s="16"/>
      <c r="B12" s="17" t="s">
        <v>28</v>
      </c>
      <c r="C12" s="22"/>
      <c r="D12" s="18"/>
      <c r="E12" s="18"/>
      <c r="F12" s="19">
        <f>SUM(F11,F8,F5)</f>
        <v>827000</v>
      </c>
      <c r="G12" s="19">
        <f>SUM(G11,G8,G5)</f>
        <v>237000</v>
      </c>
      <c r="H12" s="15">
        <f t="shared" si="0"/>
        <v>0.28657799274486095</v>
      </c>
    </row>
    <row r="13" spans="1:8" ht="12.75">
      <c r="A13" s="71" t="s">
        <v>29</v>
      </c>
      <c r="B13" s="72"/>
      <c r="C13" s="72"/>
      <c r="D13" s="73"/>
      <c r="E13" s="73"/>
      <c r="F13" s="74">
        <f>SUM(F12)</f>
        <v>827000</v>
      </c>
      <c r="G13" s="74">
        <f>SUM(G12)</f>
        <v>237000</v>
      </c>
      <c r="H13" s="75">
        <f t="shared" si="0"/>
        <v>0.28657799274486095</v>
      </c>
    </row>
    <row r="14" spans="1:8" ht="19.5">
      <c r="A14" s="46" t="s">
        <v>30</v>
      </c>
      <c r="B14" s="100" t="s">
        <v>31</v>
      </c>
      <c r="C14" s="103" t="s">
        <v>22</v>
      </c>
      <c r="D14" s="24" t="s">
        <v>32</v>
      </c>
      <c r="E14" s="115" t="s">
        <v>33</v>
      </c>
      <c r="F14" s="106">
        <v>154500</v>
      </c>
      <c r="G14" s="19">
        <v>24977.3</v>
      </c>
      <c r="H14" s="109">
        <f>SUM(G14:G16)/F14</f>
        <v>0.8283320388349514</v>
      </c>
    </row>
    <row r="15" spans="1:8" ht="12.75">
      <c r="A15" s="47"/>
      <c r="B15" s="101"/>
      <c r="C15" s="104"/>
      <c r="D15" s="24" t="s">
        <v>34</v>
      </c>
      <c r="E15" s="116"/>
      <c r="F15" s="107"/>
      <c r="G15" s="19">
        <v>77250</v>
      </c>
      <c r="H15" s="110"/>
    </row>
    <row r="16" spans="1:8" ht="19.5">
      <c r="A16" s="99"/>
      <c r="B16" s="102"/>
      <c r="C16" s="105"/>
      <c r="D16" s="28" t="s">
        <v>35</v>
      </c>
      <c r="E16" s="117"/>
      <c r="F16" s="108"/>
      <c r="G16" s="19">
        <v>25750</v>
      </c>
      <c r="H16" s="111"/>
    </row>
    <row r="17" spans="1:8" ht="12.75">
      <c r="A17" s="16"/>
      <c r="B17" s="16"/>
      <c r="C17" s="11" t="s">
        <v>27</v>
      </c>
      <c r="D17" s="18"/>
      <c r="E17" s="31"/>
      <c r="F17" s="19">
        <f>SUM(F14)</f>
        <v>154500</v>
      </c>
      <c r="G17" s="19">
        <f>SUM(G14:G16)</f>
        <v>127977.3</v>
      </c>
      <c r="H17" s="15">
        <f aca="true" t="shared" si="1" ref="H17:H80">G17/F17</f>
        <v>0.8283320388349514</v>
      </c>
    </row>
    <row r="18" spans="1:8" ht="12.75">
      <c r="A18" s="16"/>
      <c r="B18" s="17" t="s">
        <v>36</v>
      </c>
      <c r="C18" s="22"/>
      <c r="D18" s="18"/>
      <c r="E18" s="18"/>
      <c r="F18" s="19">
        <f>SUM(F17)</f>
        <v>154500</v>
      </c>
      <c r="G18" s="19">
        <f>SUM(G17)</f>
        <v>127977.3</v>
      </c>
      <c r="H18" s="15">
        <f t="shared" si="1"/>
        <v>0.8283320388349514</v>
      </c>
    </row>
    <row r="19" spans="1:8" ht="12.75">
      <c r="A19" s="71" t="s">
        <v>37</v>
      </c>
      <c r="B19" s="72"/>
      <c r="C19" s="72"/>
      <c r="D19" s="73"/>
      <c r="E19" s="73"/>
      <c r="F19" s="74">
        <f>SUM(F18)</f>
        <v>154500</v>
      </c>
      <c r="G19" s="74">
        <f>SUM(G18)</f>
        <v>127977.3</v>
      </c>
      <c r="H19" s="75">
        <f t="shared" si="1"/>
        <v>0.8283320388349514</v>
      </c>
    </row>
    <row r="20" spans="1:8" s="34" customFormat="1" ht="29.25">
      <c r="A20" s="32" t="s">
        <v>38</v>
      </c>
      <c r="B20" s="32" t="s">
        <v>39</v>
      </c>
      <c r="C20" s="32" t="s">
        <v>40</v>
      </c>
      <c r="D20" s="33" t="s">
        <v>41</v>
      </c>
      <c r="E20" s="33" t="s">
        <v>42</v>
      </c>
      <c r="F20" s="19">
        <v>7200</v>
      </c>
      <c r="G20" s="19">
        <v>7200</v>
      </c>
      <c r="H20" s="15">
        <f t="shared" si="1"/>
        <v>1</v>
      </c>
    </row>
    <row r="21" spans="1:8" s="34" customFormat="1" ht="29.25">
      <c r="A21" s="35"/>
      <c r="B21" s="35"/>
      <c r="C21" s="35"/>
      <c r="D21" s="33" t="s">
        <v>41</v>
      </c>
      <c r="E21" s="33" t="s">
        <v>43</v>
      </c>
      <c r="F21" s="19">
        <v>31345</v>
      </c>
      <c r="G21" s="19">
        <v>31345</v>
      </c>
      <c r="H21" s="15">
        <f t="shared" si="1"/>
        <v>1</v>
      </c>
    </row>
    <row r="22" spans="1:8" s="34" customFormat="1" ht="29.25">
      <c r="A22" s="36"/>
      <c r="B22" s="36"/>
      <c r="C22" s="36"/>
      <c r="D22" s="33" t="s">
        <v>44</v>
      </c>
      <c r="E22" s="33" t="s">
        <v>45</v>
      </c>
      <c r="F22" s="19">
        <v>10000</v>
      </c>
      <c r="G22" s="19">
        <v>10000</v>
      </c>
      <c r="H22" s="15">
        <f t="shared" si="1"/>
        <v>1</v>
      </c>
    </row>
    <row r="23" spans="1:8" s="34" customFormat="1" ht="19.5">
      <c r="A23" s="36"/>
      <c r="B23" s="36"/>
      <c r="C23" s="36"/>
      <c r="D23" s="33" t="s">
        <v>46</v>
      </c>
      <c r="E23" s="33" t="s">
        <v>47</v>
      </c>
      <c r="F23" s="19">
        <v>22500</v>
      </c>
      <c r="G23" s="19">
        <v>22500</v>
      </c>
      <c r="H23" s="15">
        <f t="shared" si="1"/>
        <v>1</v>
      </c>
    </row>
    <row r="24" spans="1:8" s="34" customFormat="1" ht="12.75">
      <c r="A24" s="36"/>
      <c r="B24" s="36"/>
      <c r="C24" s="36"/>
      <c r="D24" s="33" t="s">
        <v>48</v>
      </c>
      <c r="E24" s="33" t="s">
        <v>49</v>
      </c>
      <c r="F24" s="19">
        <v>2000</v>
      </c>
      <c r="G24" s="19">
        <v>2000</v>
      </c>
      <c r="H24" s="15">
        <f t="shared" si="1"/>
        <v>1</v>
      </c>
    </row>
    <row r="25" spans="1:8" s="34" customFormat="1" ht="19.5">
      <c r="A25" s="36"/>
      <c r="B25" s="36"/>
      <c r="C25" s="36"/>
      <c r="D25" s="33" t="s">
        <v>50</v>
      </c>
      <c r="E25" s="33" t="s">
        <v>51</v>
      </c>
      <c r="F25" s="19">
        <v>45000</v>
      </c>
      <c r="G25" s="19">
        <v>45000</v>
      </c>
      <c r="H25" s="15">
        <f t="shared" si="1"/>
        <v>1</v>
      </c>
    </row>
    <row r="26" spans="1:8" s="34" customFormat="1" ht="12.75">
      <c r="A26" s="36"/>
      <c r="B26" s="36"/>
      <c r="C26" s="36"/>
      <c r="D26" s="33" t="s">
        <v>50</v>
      </c>
      <c r="E26" s="33" t="s">
        <v>52</v>
      </c>
      <c r="F26" s="19">
        <v>5000</v>
      </c>
      <c r="G26" s="19">
        <v>5000</v>
      </c>
      <c r="H26" s="15">
        <f t="shared" si="1"/>
        <v>1</v>
      </c>
    </row>
    <row r="27" spans="1:8" s="34" customFormat="1" ht="39">
      <c r="A27" s="36"/>
      <c r="B27" s="36"/>
      <c r="C27" s="36"/>
      <c r="D27" s="33" t="s">
        <v>50</v>
      </c>
      <c r="E27" s="33" t="s">
        <v>53</v>
      </c>
      <c r="F27" s="19">
        <v>15744</v>
      </c>
      <c r="G27" s="19">
        <v>15744</v>
      </c>
      <c r="H27" s="15">
        <f t="shared" si="1"/>
        <v>1</v>
      </c>
    </row>
    <row r="28" spans="1:8" s="34" customFormat="1" ht="19.5">
      <c r="A28" s="36"/>
      <c r="B28" s="36"/>
      <c r="C28" s="36"/>
      <c r="D28" s="33" t="s">
        <v>54</v>
      </c>
      <c r="E28" s="33" t="s">
        <v>55</v>
      </c>
      <c r="F28" s="19">
        <v>14500</v>
      </c>
      <c r="G28" s="19">
        <v>14500</v>
      </c>
      <c r="H28" s="15">
        <f t="shared" si="1"/>
        <v>1</v>
      </c>
    </row>
    <row r="29" spans="1:8" s="34" customFormat="1" ht="19.5">
      <c r="A29" s="36"/>
      <c r="B29" s="36"/>
      <c r="C29" s="36"/>
      <c r="D29" s="33" t="s">
        <v>56</v>
      </c>
      <c r="E29" s="33" t="s">
        <v>57</v>
      </c>
      <c r="F29" s="19">
        <v>270000</v>
      </c>
      <c r="G29" s="19">
        <v>270000</v>
      </c>
      <c r="H29" s="15">
        <f t="shared" si="1"/>
        <v>1</v>
      </c>
    </row>
    <row r="30" spans="1:8" s="34" customFormat="1" ht="19.5">
      <c r="A30" s="36"/>
      <c r="B30" s="36"/>
      <c r="C30" s="36"/>
      <c r="D30" s="33" t="s">
        <v>58</v>
      </c>
      <c r="E30" s="33" t="s">
        <v>59</v>
      </c>
      <c r="F30" s="19">
        <v>6667</v>
      </c>
      <c r="G30" s="19">
        <v>6667</v>
      </c>
      <c r="H30" s="15">
        <f t="shared" si="1"/>
        <v>1</v>
      </c>
    </row>
    <row r="31" spans="1:8" s="34" customFormat="1" ht="29.25">
      <c r="A31" s="36"/>
      <c r="B31" s="36"/>
      <c r="C31" s="36"/>
      <c r="D31" s="33" t="s">
        <v>60</v>
      </c>
      <c r="E31" s="33" t="s">
        <v>61</v>
      </c>
      <c r="F31" s="19">
        <v>2500</v>
      </c>
      <c r="G31" s="19">
        <v>2500</v>
      </c>
      <c r="H31" s="15">
        <f t="shared" si="1"/>
        <v>1</v>
      </c>
    </row>
    <row r="32" spans="1:8" s="34" customFormat="1" ht="19.5">
      <c r="A32" s="36"/>
      <c r="B32" s="36"/>
      <c r="C32" s="36"/>
      <c r="D32" s="33" t="s">
        <v>62</v>
      </c>
      <c r="E32" s="33" t="s">
        <v>63</v>
      </c>
      <c r="F32" s="19">
        <v>9500</v>
      </c>
      <c r="G32" s="19">
        <v>0</v>
      </c>
      <c r="H32" s="15">
        <f t="shared" si="1"/>
        <v>0</v>
      </c>
    </row>
    <row r="33" spans="1:8" ht="12.75">
      <c r="A33" s="16"/>
      <c r="B33" s="16"/>
      <c r="C33" s="85" t="s">
        <v>64</v>
      </c>
      <c r="D33" s="86"/>
      <c r="E33" s="86"/>
      <c r="F33" s="83">
        <f>SUM(F20:F32)</f>
        <v>441956</v>
      </c>
      <c r="G33" s="83">
        <f>SUM(G20:G32)</f>
        <v>432456</v>
      </c>
      <c r="H33" s="15">
        <f t="shared" si="1"/>
        <v>0.9785046475214727</v>
      </c>
    </row>
    <row r="34" spans="1:8" ht="29.25">
      <c r="A34" s="16"/>
      <c r="B34" s="16"/>
      <c r="C34" s="11" t="s">
        <v>65</v>
      </c>
      <c r="D34" s="84" t="s">
        <v>66</v>
      </c>
      <c r="E34" s="12" t="s">
        <v>67</v>
      </c>
      <c r="F34" s="13">
        <v>150000</v>
      </c>
      <c r="G34" s="13">
        <v>150000</v>
      </c>
      <c r="H34" s="30">
        <f t="shared" si="1"/>
        <v>1</v>
      </c>
    </row>
    <row r="35" spans="1:8" ht="12.75">
      <c r="A35" s="16"/>
      <c r="B35" s="16"/>
      <c r="C35" s="17" t="s">
        <v>68</v>
      </c>
      <c r="D35" s="18"/>
      <c r="E35" s="18"/>
      <c r="F35" s="19">
        <f>SUM(F34)</f>
        <v>150000</v>
      </c>
      <c r="G35" s="19">
        <f>SUM(G34)</f>
        <v>150000</v>
      </c>
      <c r="H35" s="15">
        <f t="shared" si="1"/>
        <v>1</v>
      </c>
    </row>
    <row r="36" spans="1:8" ht="12.75">
      <c r="A36" s="16"/>
      <c r="B36" s="17" t="s">
        <v>69</v>
      </c>
      <c r="C36" s="22"/>
      <c r="D36" s="18"/>
      <c r="E36" s="18"/>
      <c r="F36" s="19">
        <f>SUM(F35,F33)</f>
        <v>591956</v>
      </c>
      <c r="G36" s="19">
        <f>SUM(G35,G33)</f>
        <v>582456</v>
      </c>
      <c r="H36" s="15">
        <f t="shared" si="1"/>
        <v>0.9839515099095203</v>
      </c>
    </row>
    <row r="37" spans="1:8" ht="12.75">
      <c r="A37" s="71" t="s">
        <v>70</v>
      </c>
      <c r="B37" s="72"/>
      <c r="C37" s="72"/>
      <c r="D37" s="73"/>
      <c r="E37" s="73"/>
      <c r="F37" s="74">
        <f>SUM(F36)</f>
        <v>591956</v>
      </c>
      <c r="G37" s="74">
        <f>SUM(G36)</f>
        <v>582456</v>
      </c>
      <c r="H37" s="75">
        <f t="shared" si="1"/>
        <v>0.9839515099095203</v>
      </c>
    </row>
    <row r="38" spans="1:8" ht="19.5">
      <c r="A38" s="17" t="s">
        <v>71</v>
      </c>
      <c r="B38" s="17" t="s">
        <v>72</v>
      </c>
      <c r="C38" s="17" t="s">
        <v>73</v>
      </c>
      <c r="D38" s="20" t="s">
        <v>74</v>
      </c>
      <c r="E38" s="21" t="s">
        <v>75</v>
      </c>
      <c r="F38" s="19">
        <v>160000</v>
      </c>
      <c r="G38" s="19">
        <v>160000</v>
      </c>
      <c r="H38" s="15">
        <f t="shared" si="1"/>
        <v>1</v>
      </c>
    </row>
    <row r="39" spans="1:8" ht="12.75">
      <c r="A39" s="16"/>
      <c r="B39" s="16"/>
      <c r="C39" s="17" t="s">
        <v>76</v>
      </c>
      <c r="D39" s="18"/>
      <c r="E39" s="18"/>
      <c r="F39" s="19">
        <f>SUM(F38)</f>
        <v>160000</v>
      </c>
      <c r="G39" s="19">
        <f>SUM(G38)</f>
        <v>160000</v>
      </c>
      <c r="H39" s="15">
        <f t="shared" si="1"/>
        <v>1</v>
      </c>
    </row>
    <row r="40" spans="1:8" s="40" customFormat="1" ht="29.25">
      <c r="A40" s="37"/>
      <c r="B40" s="38"/>
      <c r="C40" s="39" t="s">
        <v>77</v>
      </c>
      <c r="D40" s="21" t="s">
        <v>78</v>
      </c>
      <c r="E40" s="21" t="s">
        <v>79</v>
      </c>
      <c r="F40" s="19">
        <v>3500</v>
      </c>
      <c r="G40" s="19">
        <v>3500</v>
      </c>
      <c r="H40" s="15">
        <f t="shared" si="1"/>
        <v>1</v>
      </c>
    </row>
    <row r="41" spans="1:8" s="40" customFormat="1" ht="29.25">
      <c r="A41" s="37"/>
      <c r="B41" s="38"/>
      <c r="C41" s="41"/>
      <c r="D41" s="21" t="s">
        <v>80</v>
      </c>
      <c r="E41" s="21" t="s">
        <v>81</v>
      </c>
      <c r="F41" s="19">
        <v>14000</v>
      </c>
      <c r="G41" s="19">
        <v>14000</v>
      </c>
      <c r="H41" s="15">
        <f t="shared" si="1"/>
        <v>1</v>
      </c>
    </row>
    <row r="42" spans="1:8" s="40" customFormat="1" ht="39">
      <c r="A42" s="37"/>
      <c r="B42" s="38"/>
      <c r="C42" s="41"/>
      <c r="D42" s="97" t="s">
        <v>82</v>
      </c>
      <c r="E42" s="21" t="s">
        <v>83</v>
      </c>
      <c r="F42" s="19">
        <v>23000</v>
      </c>
      <c r="G42" s="19">
        <v>23000</v>
      </c>
      <c r="H42" s="15">
        <f t="shared" si="1"/>
        <v>1</v>
      </c>
    </row>
    <row r="43" spans="1:8" s="40" customFormat="1" ht="48.75">
      <c r="A43" s="37"/>
      <c r="B43" s="38"/>
      <c r="C43" s="41"/>
      <c r="D43" s="96"/>
      <c r="E43" s="21" t="s">
        <v>84</v>
      </c>
      <c r="F43" s="19">
        <v>3500</v>
      </c>
      <c r="G43" s="19">
        <v>3500</v>
      </c>
      <c r="H43" s="15">
        <f t="shared" si="1"/>
        <v>1</v>
      </c>
    </row>
    <row r="44" spans="1:8" s="40" customFormat="1" ht="39">
      <c r="A44" s="37"/>
      <c r="B44" s="38"/>
      <c r="C44" s="41"/>
      <c r="D44" s="21" t="s">
        <v>85</v>
      </c>
      <c r="E44" s="21" t="s">
        <v>86</v>
      </c>
      <c r="F44" s="19">
        <v>2600</v>
      </c>
      <c r="G44" s="19">
        <v>2600</v>
      </c>
      <c r="H44" s="15">
        <f t="shared" si="1"/>
        <v>1</v>
      </c>
    </row>
    <row r="45" spans="1:8" s="40" customFormat="1" ht="39">
      <c r="A45" s="37"/>
      <c r="B45" s="38"/>
      <c r="C45" s="41"/>
      <c r="D45" s="21" t="s">
        <v>87</v>
      </c>
      <c r="E45" s="21" t="s">
        <v>88</v>
      </c>
      <c r="F45" s="19">
        <v>15000</v>
      </c>
      <c r="G45" s="19">
        <v>15000</v>
      </c>
      <c r="H45" s="15">
        <f t="shared" si="1"/>
        <v>1</v>
      </c>
    </row>
    <row r="46" spans="1:8" s="40" customFormat="1" ht="29.25">
      <c r="A46" s="37"/>
      <c r="B46" s="38"/>
      <c r="C46" s="41"/>
      <c r="D46" s="21" t="s">
        <v>89</v>
      </c>
      <c r="E46" s="21" t="s">
        <v>90</v>
      </c>
      <c r="F46" s="19">
        <v>3700</v>
      </c>
      <c r="G46" s="19">
        <v>3700</v>
      </c>
      <c r="H46" s="15">
        <f t="shared" si="1"/>
        <v>1</v>
      </c>
    </row>
    <row r="47" spans="1:8" s="40" customFormat="1" ht="29.25">
      <c r="A47" s="37"/>
      <c r="B47" s="38"/>
      <c r="C47" s="41"/>
      <c r="D47" s="97" t="s">
        <v>91</v>
      </c>
      <c r="E47" s="21" t="s">
        <v>92</v>
      </c>
      <c r="F47" s="19">
        <v>19000</v>
      </c>
      <c r="G47" s="19">
        <v>19000</v>
      </c>
      <c r="H47" s="15">
        <f t="shared" si="1"/>
        <v>1</v>
      </c>
    </row>
    <row r="48" spans="1:8" s="40" customFormat="1" ht="39">
      <c r="A48" s="37"/>
      <c r="B48" s="38"/>
      <c r="C48" s="41"/>
      <c r="D48" s="96"/>
      <c r="E48" s="21" t="s">
        <v>93</v>
      </c>
      <c r="F48" s="19">
        <v>4000</v>
      </c>
      <c r="G48" s="19">
        <v>4000</v>
      </c>
      <c r="H48" s="15">
        <f t="shared" si="1"/>
        <v>1</v>
      </c>
    </row>
    <row r="49" spans="1:8" s="40" customFormat="1" ht="29.25">
      <c r="A49" s="37"/>
      <c r="B49" s="38"/>
      <c r="C49" s="41"/>
      <c r="D49" s="21" t="s">
        <v>94</v>
      </c>
      <c r="E49" s="21" t="s">
        <v>95</v>
      </c>
      <c r="F49" s="19">
        <v>55000</v>
      </c>
      <c r="G49" s="19">
        <v>55000</v>
      </c>
      <c r="H49" s="15">
        <f t="shared" si="1"/>
        <v>1</v>
      </c>
    </row>
    <row r="50" spans="1:8" s="40" customFormat="1" ht="29.25">
      <c r="A50" s="37"/>
      <c r="B50" s="38"/>
      <c r="C50" s="41"/>
      <c r="D50" s="21" t="s">
        <v>96</v>
      </c>
      <c r="E50" s="21" t="s">
        <v>97</v>
      </c>
      <c r="F50" s="19">
        <v>11000</v>
      </c>
      <c r="G50" s="19">
        <v>11000</v>
      </c>
      <c r="H50" s="15">
        <f t="shared" si="1"/>
        <v>1</v>
      </c>
    </row>
    <row r="51" spans="1:8" s="40" customFormat="1" ht="29.25">
      <c r="A51" s="37"/>
      <c r="B51" s="38"/>
      <c r="C51" s="41"/>
      <c r="D51" s="21" t="s">
        <v>98</v>
      </c>
      <c r="E51" s="21" t="s">
        <v>99</v>
      </c>
      <c r="F51" s="19">
        <v>2500</v>
      </c>
      <c r="G51" s="19">
        <v>2500</v>
      </c>
      <c r="H51" s="15">
        <f t="shared" si="1"/>
        <v>1</v>
      </c>
    </row>
    <row r="52" spans="1:8" s="40" customFormat="1" ht="29.25">
      <c r="A52" s="37"/>
      <c r="B52" s="38"/>
      <c r="C52" s="41"/>
      <c r="D52" s="21" t="s">
        <v>100</v>
      </c>
      <c r="E52" s="21" t="s">
        <v>101</v>
      </c>
      <c r="F52" s="19">
        <v>6000</v>
      </c>
      <c r="G52" s="19">
        <v>6000</v>
      </c>
      <c r="H52" s="15">
        <f t="shared" si="1"/>
        <v>1</v>
      </c>
    </row>
    <row r="53" spans="1:8" s="40" customFormat="1" ht="29.25">
      <c r="A53" s="37"/>
      <c r="B53" s="38"/>
      <c r="C53" s="41"/>
      <c r="D53" s="21" t="s">
        <v>102</v>
      </c>
      <c r="E53" s="21" t="s">
        <v>103</v>
      </c>
      <c r="F53" s="19">
        <v>5000</v>
      </c>
      <c r="G53" s="19">
        <v>5000</v>
      </c>
      <c r="H53" s="15">
        <f t="shared" si="1"/>
        <v>1</v>
      </c>
    </row>
    <row r="54" spans="1:8" s="40" customFormat="1" ht="29.25">
      <c r="A54" s="37"/>
      <c r="B54" s="38"/>
      <c r="C54" s="41"/>
      <c r="D54" s="97" t="s">
        <v>104</v>
      </c>
      <c r="E54" s="21" t="s">
        <v>105</v>
      </c>
      <c r="F54" s="19">
        <v>17000</v>
      </c>
      <c r="G54" s="19">
        <v>17000</v>
      </c>
      <c r="H54" s="15">
        <f t="shared" si="1"/>
        <v>1</v>
      </c>
    </row>
    <row r="55" spans="1:8" s="40" customFormat="1" ht="19.5">
      <c r="A55" s="37"/>
      <c r="B55" s="38"/>
      <c r="C55" s="41"/>
      <c r="D55" s="96"/>
      <c r="E55" s="21" t="s">
        <v>106</v>
      </c>
      <c r="F55" s="19">
        <v>5000</v>
      </c>
      <c r="G55" s="19">
        <v>5000</v>
      </c>
      <c r="H55" s="15">
        <f t="shared" si="1"/>
        <v>1</v>
      </c>
    </row>
    <row r="56" spans="1:8" s="40" customFormat="1" ht="19.5">
      <c r="A56" s="37"/>
      <c r="B56" s="38"/>
      <c r="C56" s="41"/>
      <c r="D56" s="97" t="s">
        <v>107</v>
      </c>
      <c r="E56" s="21" t="s">
        <v>108</v>
      </c>
      <c r="F56" s="19">
        <v>20000</v>
      </c>
      <c r="G56" s="19">
        <v>20000</v>
      </c>
      <c r="H56" s="15">
        <f t="shared" si="1"/>
        <v>1</v>
      </c>
    </row>
    <row r="57" spans="1:8" s="40" customFormat="1" ht="19.5">
      <c r="A57" s="37"/>
      <c r="B57" s="38"/>
      <c r="C57" s="41"/>
      <c r="D57" s="96"/>
      <c r="E57" s="21" t="s">
        <v>109</v>
      </c>
      <c r="F57" s="19">
        <v>5000</v>
      </c>
      <c r="G57" s="19">
        <v>5000</v>
      </c>
      <c r="H57" s="15">
        <f t="shared" si="1"/>
        <v>1</v>
      </c>
    </row>
    <row r="58" spans="1:8" s="40" customFormat="1" ht="29.25">
      <c r="A58" s="37"/>
      <c r="B58" s="38"/>
      <c r="C58" s="41"/>
      <c r="D58" s="21" t="s">
        <v>110</v>
      </c>
      <c r="E58" s="21" t="s">
        <v>111</v>
      </c>
      <c r="F58" s="19">
        <v>49000</v>
      </c>
      <c r="G58" s="19">
        <v>49000</v>
      </c>
      <c r="H58" s="15">
        <f t="shared" si="1"/>
        <v>1</v>
      </c>
    </row>
    <row r="59" spans="1:8" s="40" customFormat="1" ht="29.25">
      <c r="A59" s="37"/>
      <c r="B59" s="38"/>
      <c r="C59" s="41"/>
      <c r="D59" s="21" t="s">
        <v>112</v>
      </c>
      <c r="E59" s="21" t="s">
        <v>113</v>
      </c>
      <c r="F59" s="19">
        <v>8000</v>
      </c>
      <c r="G59" s="19">
        <v>8000</v>
      </c>
      <c r="H59" s="15">
        <f t="shared" si="1"/>
        <v>1</v>
      </c>
    </row>
    <row r="60" spans="1:8" s="40" customFormat="1" ht="19.5">
      <c r="A60" s="37"/>
      <c r="B60" s="38"/>
      <c r="C60" s="41"/>
      <c r="D60" s="87" t="s">
        <v>114</v>
      </c>
      <c r="E60" s="88" t="s">
        <v>108</v>
      </c>
      <c r="F60" s="83">
        <v>9000</v>
      </c>
      <c r="G60" s="83">
        <v>9000</v>
      </c>
      <c r="H60" s="15">
        <f t="shared" si="1"/>
        <v>1</v>
      </c>
    </row>
    <row r="61" spans="1:8" s="40" customFormat="1" ht="48.75">
      <c r="A61" s="37"/>
      <c r="B61" s="38"/>
      <c r="C61" s="41"/>
      <c r="D61" s="95" t="s">
        <v>115</v>
      </c>
      <c r="E61" s="12" t="s">
        <v>116</v>
      </c>
      <c r="F61" s="13">
        <v>4500</v>
      </c>
      <c r="G61" s="13">
        <v>4500</v>
      </c>
      <c r="H61" s="30">
        <f t="shared" si="1"/>
        <v>1</v>
      </c>
    </row>
    <row r="62" spans="1:8" s="40" customFormat="1" ht="29.25">
      <c r="A62" s="37"/>
      <c r="B62" s="38"/>
      <c r="C62" s="41"/>
      <c r="D62" s="96"/>
      <c r="E62" s="21" t="s">
        <v>117</v>
      </c>
      <c r="F62" s="19">
        <v>18000</v>
      </c>
      <c r="G62" s="19">
        <v>18000</v>
      </c>
      <c r="H62" s="15">
        <f t="shared" si="1"/>
        <v>1</v>
      </c>
    </row>
    <row r="63" spans="1:8" s="40" customFormat="1" ht="29.25">
      <c r="A63" s="37"/>
      <c r="B63" s="38"/>
      <c r="C63" s="41"/>
      <c r="D63" s="21" t="s">
        <v>118</v>
      </c>
      <c r="E63" s="21" t="s">
        <v>119</v>
      </c>
      <c r="F63" s="19">
        <v>75000</v>
      </c>
      <c r="G63" s="19">
        <v>75000</v>
      </c>
      <c r="H63" s="15">
        <f t="shared" si="1"/>
        <v>1</v>
      </c>
    </row>
    <row r="64" spans="1:8" s="40" customFormat="1" ht="29.25">
      <c r="A64" s="37"/>
      <c r="B64" s="38"/>
      <c r="C64" s="41"/>
      <c r="D64" s="21" t="s">
        <v>120</v>
      </c>
      <c r="E64" s="21" t="s">
        <v>121</v>
      </c>
      <c r="F64" s="19">
        <v>10000</v>
      </c>
      <c r="G64" s="19">
        <v>10000</v>
      </c>
      <c r="H64" s="15">
        <f t="shared" si="1"/>
        <v>1</v>
      </c>
    </row>
    <row r="65" spans="1:8" s="40" customFormat="1" ht="29.25">
      <c r="A65" s="37"/>
      <c r="B65" s="38"/>
      <c r="C65" s="41"/>
      <c r="D65" s="97" t="s">
        <v>122</v>
      </c>
      <c r="E65" s="21" t="s">
        <v>81</v>
      </c>
      <c r="F65" s="19">
        <v>8000</v>
      </c>
      <c r="G65" s="19">
        <v>8000</v>
      </c>
      <c r="H65" s="15">
        <f t="shared" si="1"/>
        <v>1</v>
      </c>
    </row>
    <row r="66" spans="1:8" s="40" customFormat="1" ht="29.25">
      <c r="A66" s="37"/>
      <c r="B66" s="38"/>
      <c r="C66" s="41"/>
      <c r="D66" s="95"/>
      <c r="E66" s="21" t="s">
        <v>123</v>
      </c>
      <c r="F66" s="19">
        <v>1000</v>
      </c>
      <c r="G66" s="19">
        <v>1000</v>
      </c>
      <c r="H66" s="15">
        <f t="shared" si="1"/>
        <v>1</v>
      </c>
    </row>
    <row r="67" spans="1:8" s="40" customFormat="1" ht="48.75">
      <c r="A67" s="37"/>
      <c r="B67" s="38"/>
      <c r="C67" s="41"/>
      <c r="D67" s="96"/>
      <c r="E67" s="21" t="s">
        <v>124</v>
      </c>
      <c r="F67" s="19">
        <v>2500</v>
      </c>
      <c r="G67" s="19">
        <v>2500</v>
      </c>
      <c r="H67" s="15">
        <f t="shared" si="1"/>
        <v>1</v>
      </c>
    </row>
    <row r="68" spans="1:8" s="40" customFormat="1" ht="29.25">
      <c r="A68" s="37"/>
      <c r="B68" s="38"/>
      <c r="C68" s="41"/>
      <c r="D68" s="21" t="s">
        <v>125</v>
      </c>
      <c r="E68" s="21" t="s">
        <v>126</v>
      </c>
      <c r="F68" s="19">
        <v>3300</v>
      </c>
      <c r="G68" s="19">
        <v>3300</v>
      </c>
      <c r="H68" s="15">
        <f t="shared" si="1"/>
        <v>1</v>
      </c>
    </row>
    <row r="69" spans="1:8" s="40" customFormat="1" ht="39">
      <c r="A69" s="37"/>
      <c r="B69" s="38"/>
      <c r="C69" s="41"/>
      <c r="D69" s="97" t="s">
        <v>127</v>
      </c>
      <c r="E69" s="21" t="s">
        <v>128</v>
      </c>
      <c r="F69" s="19">
        <v>1500</v>
      </c>
      <c r="G69" s="19">
        <v>1500</v>
      </c>
      <c r="H69" s="15">
        <f t="shared" si="1"/>
        <v>1</v>
      </c>
    </row>
    <row r="70" spans="1:8" s="40" customFormat="1" ht="29.25">
      <c r="A70" s="37"/>
      <c r="B70" s="38"/>
      <c r="C70" s="41"/>
      <c r="D70" s="96"/>
      <c r="E70" s="21" t="s">
        <v>129</v>
      </c>
      <c r="F70" s="19">
        <v>1500</v>
      </c>
      <c r="G70" s="19">
        <v>1500</v>
      </c>
      <c r="H70" s="15">
        <f t="shared" si="1"/>
        <v>1</v>
      </c>
    </row>
    <row r="71" spans="1:8" s="40" customFormat="1" ht="19.5">
      <c r="A71" s="37"/>
      <c r="B71" s="38"/>
      <c r="C71" s="41"/>
      <c r="D71" s="21" t="s">
        <v>130</v>
      </c>
      <c r="E71" s="21" t="s">
        <v>131</v>
      </c>
      <c r="F71" s="19">
        <v>20000</v>
      </c>
      <c r="G71" s="19">
        <v>20000</v>
      </c>
      <c r="H71" s="15">
        <f t="shared" si="1"/>
        <v>1</v>
      </c>
    </row>
    <row r="72" spans="1:8" s="40" customFormat="1" ht="29.25">
      <c r="A72" s="37"/>
      <c r="B72" s="38"/>
      <c r="C72" s="41"/>
      <c r="D72" s="21" t="s">
        <v>132</v>
      </c>
      <c r="E72" s="21" t="s">
        <v>81</v>
      </c>
      <c r="F72" s="19">
        <v>64000</v>
      </c>
      <c r="G72" s="19">
        <v>64000</v>
      </c>
      <c r="H72" s="15">
        <f t="shared" si="1"/>
        <v>1</v>
      </c>
    </row>
    <row r="73" spans="1:8" s="40" customFormat="1" ht="29.25">
      <c r="A73" s="37"/>
      <c r="B73" s="38"/>
      <c r="C73" s="41"/>
      <c r="D73" s="21" t="s">
        <v>133</v>
      </c>
      <c r="E73" s="21" t="s">
        <v>81</v>
      </c>
      <c r="F73" s="19">
        <v>31000</v>
      </c>
      <c r="G73" s="19">
        <v>31000</v>
      </c>
      <c r="H73" s="15">
        <f t="shared" si="1"/>
        <v>1</v>
      </c>
    </row>
    <row r="74" spans="1:8" s="40" customFormat="1" ht="29.25">
      <c r="A74" s="37"/>
      <c r="B74" s="38"/>
      <c r="C74" s="41"/>
      <c r="D74" s="21" t="s">
        <v>134</v>
      </c>
      <c r="E74" s="21" t="s">
        <v>135</v>
      </c>
      <c r="F74" s="19">
        <v>22500</v>
      </c>
      <c r="G74" s="19">
        <v>22500</v>
      </c>
      <c r="H74" s="15">
        <f t="shared" si="1"/>
        <v>1</v>
      </c>
    </row>
    <row r="75" spans="1:8" s="40" customFormat="1" ht="29.25">
      <c r="A75" s="37"/>
      <c r="B75" s="38"/>
      <c r="C75" s="41"/>
      <c r="D75" s="21" t="s">
        <v>136</v>
      </c>
      <c r="E75" s="21" t="s">
        <v>81</v>
      </c>
      <c r="F75" s="19">
        <v>88000</v>
      </c>
      <c r="G75" s="19">
        <v>88000</v>
      </c>
      <c r="H75" s="15">
        <f t="shared" si="1"/>
        <v>1</v>
      </c>
    </row>
    <row r="76" spans="1:8" s="40" customFormat="1" ht="29.25">
      <c r="A76" s="37"/>
      <c r="B76" s="38"/>
      <c r="C76" s="41"/>
      <c r="D76" s="21" t="s">
        <v>137</v>
      </c>
      <c r="E76" s="21" t="s">
        <v>81</v>
      </c>
      <c r="F76" s="19">
        <v>23000</v>
      </c>
      <c r="G76" s="19">
        <v>23000</v>
      </c>
      <c r="H76" s="15">
        <f t="shared" si="1"/>
        <v>1</v>
      </c>
    </row>
    <row r="77" spans="1:8" s="40" customFormat="1" ht="29.25" customHeight="1">
      <c r="A77" s="37"/>
      <c r="B77" s="38"/>
      <c r="C77" s="41"/>
      <c r="D77" s="21" t="s">
        <v>138</v>
      </c>
      <c r="E77" s="21" t="s">
        <v>139</v>
      </c>
      <c r="F77" s="19">
        <v>3500</v>
      </c>
      <c r="G77" s="19">
        <v>3500</v>
      </c>
      <c r="H77" s="15">
        <f t="shared" si="1"/>
        <v>1</v>
      </c>
    </row>
    <row r="78" spans="1:8" s="40" customFormat="1" ht="29.25">
      <c r="A78" s="37"/>
      <c r="B78" s="38"/>
      <c r="C78" s="41"/>
      <c r="D78" s="21" t="s">
        <v>140</v>
      </c>
      <c r="E78" s="21" t="s">
        <v>141</v>
      </c>
      <c r="F78" s="19">
        <v>12300</v>
      </c>
      <c r="G78" s="19">
        <v>12300</v>
      </c>
      <c r="H78" s="15">
        <f t="shared" si="1"/>
        <v>1</v>
      </c>
    </row>
    <row r="79" spans="1:8" s="40" customFormat="1" ht="48.75">
      <c r="A79" s="37"/>
      <c r="B79" s="38"/>
      <c r="C79" s="41"/>
      <c r="D79" s="21" t="s">
        <v>140</v>
      </c>
      <c r="E79" s="21" t="s">
        <v>142</v>
      </c>
      <c r="F79" s="19">
        <v>2600</v>
      </c>
      <c r="G79" s="19">
        <v>2600</v>
      </c>
      <c r="H79" s="15">
        <f t="shared" si="1"/>
        <v>1</v>
      </c>
    </row>
    <row r="80" spans="1:8" s="40" customFormat="1" ht="68.25">
      <c r="A80" s="37"/>
      <c r="B80" s="38"/>
      <c r="C80" s="41"/>
      <c r="D80" s="21" t="s">
        <v>143</v>
      </c>
      <c r="E80" s="21" t="s">
        <v>144</v>
      </c>
      <c r="F80" s="19">
        <v>1000</v>
      </c>
      <c r="G80" s="19">
        <v>1000</v>
      </c>
      <c r="H80" s="15">
        <f t="shared" si="1"/>
        <v>1</v>
      </c>
    </row>
    <row r="81" spans="1:8" s="40" customFormat="1" ht="29.25">
      <c r="A81" s="37"/>
      <c r="B81" s="38"/>
      <c r="C81" s="41"/>
      <c r="D81" s="21" t="s">
        <v>143</v>
      </c>
      <c r="E81" s="21" t="s">
        <v>145</v>
      </c>
      <c r="F81" s="19">
        <v>1000</v>
      </c>
      <c r="G81" s="19">
        <v>1000</v>
      </c>
      <c r="H81" s="15">
        <f aca="true" t="shared" si="2" ref="H81:H144">G81/F81</f>
        <v>1</v>
      </c>
    </row>
    <row r="82" spans="1:8" s="40" customFormat="1" ht="39">
      <c r="A82" s="37"/>
      <c r="B82" s="38"/>
      <c r="C82" s="41"/>
      <c r="D82" s="87" t="s">
        <v>143</v>
      </c>
      <c r="E82" s="88" t="s">
        <v>146</v>
      </c>
      <c r="F82" s="83">
        <v>1000</v>
      </c>
      <c r="G82" s="83">
        <v>1000</v>
      </c>
      <c r="H82" s="15">
        <f t="shared" si="2"/>
        <v>1</v>
      </c>
    </row>
    <row r="83" spans="1:8" s="40" customFormat="1" ht="29.25">
      <c r="A83" s="37"/>
      <c r="B83" s="38"/>
      <c r="C83" s="41"/>
      <c r="D83" s="12" t="s">
        <v>143</v>
      </c>
      <c r="E83" s="12" t="s">
        <v>147</v>
      </c>
      <c r="F83" s="13">
        <v>1000</v>
      </c>
      <c r="G83" s="13">
        <v>1000</v>
      </c>
      <c r="H83" s="30">
        <f t="shared" si="2"/>
        <v>1</v>
      </c>
    </row>
    <row r="84" spans="1:8" s="40" customFormat="1" ht="39">
      <c r="A84" s="37"/>
      <c r="B84" s="38"/>
      <c r="C84" s="41"/>
      <c r="D84" s="21" t="s">
        <v>143</v>
      </c>
      <c r="E84" s="21" t="s">
        <v>148</v>
      </c>
      <c r="F84" s="19">
        <v>1300</v>
      </c>
      <c r="G84" s="19">
        <v>1300</v>
      </c>
      <c r="H84" s="15">
        <f t="shared" si="2"/>
        <v>1</v>
      </c>
    </row>
    <row r="85" spans="1:8" s="40" customFormat="1" ht="29.25">
      <c r="A85" s="37"/>
      <c r="B85" s="38"/>
      <c r="C85" s="41"/>
      <c r="D85" s="97" t="s">
        <v>149</v>
      </c>
      <c r="E85" s="21" t="s">
        <v>95</v>
      </c>
      <c r="F85" s="19">
        <v>10000</v>
      </c>
      <c r="G85" s="19">
        <v>10000</v>
      </c>
      <c r="H85" s="15">
        <f t="shared" si="2"/>
        <v>1</v>
      </c>
    </row>
    <row r="86" spans="1:8" s="40" customFormat="1" ht="29.25">
      <c r="A86" s="37"/>
      <c r="B86" s="38"/>
      <c r="C86" s="41"/>
      <c r="D86" s="96"/>
      <c r="E86" s="21" t="s">
        <v>81</v>
      </c>
      <c r="F86" s="19">
        <v>9000</v>
      </c>
      <c r="G86" s="19">
        <v>9000</v>
      </c>
      <c r="H86" s="15">
        <f t="shared" si="2"/>
        <v>1</v>
      </c>
    </row>
    <row r="87" spans="1:8" s="40" customFormat="1" ht="19.5">
      <c r="A87" s="37"/>
      <c r="B87" s="38"/>
      <c r="C87" s="41"/>
      <c r="D87" s="21" t="s">
        <v>150</v>
      </c>
      <c r="E87" s="21" t="s">
        <v>151</v>
      </c>
      <c r="F87" s="19">
        <v>40000</v>
      </c>
      <c r="G87" s="19">
        <v>40000</v>
      </c>
      <c r="H87" s="15">
        <f t="shared" si="2"/>
        <v>1</v>
      </c>
    </row>
    <row r="88" spans="1:8" s="40" customFormat="1" ht="29.25">
      <c r="A88" s="37"/>
      <c r="B88" s="38"/>
      <c r="C88" s="41"/>
      <c r="D88" s="21" t="s">
        <v>152</v>
      </c>
      <c r="E88" s="21" t="s">
        <v>81</v>
      </c>
      <c r="F88" s="19">
        <v>13000</v>
      </c>
      <c r="G88" s="19">
        <v>13000</v>
      </c>
      <c r="H88" s="15">
        <f t="shared" si="2"/>
        <v>1</v>
      </c>
    </row>
    <row r="89" spans="1:8" s="40" customFormat="1" ht="29.25">
      <c r="A89" s="37"/>
      <c r="B89" s="38"/>
      <c r="C89" s="41"/>
      <c r="D89" s="21" t="s">
        <v>153</v>
      </c>
      <c r="E89" s="21" t="s">
        <v>135</v>
      </c>
      <c r="F89" s="19">
        <v>22500</v>
      </c>
      <c r="G89" s="19">
        <v>22500</v>
      </c>
      <c r="H89" s="15">
        <f t="shared" si="2"/>
        <v>1</v>
      </c>
    </row>
    <row r="90" spans="1:8" s="40" customFormat="1" ht="29.25">
      <c r="A90" s="37"/>
      <c r="B90" s="38"/>
      <c r="C90" s="41"/>
      <c r="D90" s="21" t="s">
        <v>154</v>
      </c>
      <c r="E90" s="21" t="s">
        <v>155</v>
      </c>
      <c r="F90" s="19">
        <v>4500</v>
      </c>
      <c r="G90" s="19">
        <v>4500</v>
      </c>
      <c r="H90" s="15">
        <f t="shared" si="2"/>
        <v>1</v>
      </c>
    </row>
    <row r="91" spans="1:8" s="40" customFormat="1" ht="29.25">
      <c r="A91" s="37"/>
      <c r="B91" s="38"/>
      <c r="C91" s="41"/>
      <c r="D91" s="21" t="s">
        <v>156</v>
      </c>
      <c r="E91" s="21" t="s">
        <v>157</v>
      </c>
      <c r="F91" s="19">
        <v>4200</v>
      </c>
      <c r="G91" s="19">
        <v>4200</v>
      </c>
      <c r="H91" s="15">
        <f t="shared" si="2"/>
        <v>1</v>
      </c>
    </row>
    <row r="92" spans="1:8" s="40" customFormat="1" ht="29.25">
      <c r="A92" s="37"/>
      <c r="B92" s="38"/>
      <c r="C92" s="41"/>
      <c r="D92" s="97" t="s">
        <v>158</v>
      </c>
      <c r="E92" s="21" t="s">
        <v>117</v>
      </c>
      <c r="F92" s="19">
        <v>3000</v>
      </c>
      <c r="G92" s="19">
        <v>3000</v>
      </c>
      <c r="H92" s="15">
        <f t="shared" si="2"/>
        <v>1</v>
      </c>
    </row>
    <row r="93" spans="1:8" s="40" customFormat="1" ht="19.5">
      <c r="A93" s="37"/>
      <c r="B93" s="38"/>
      <c r="C93" s="41"/>
      <c r="D93" s="95"/>
      <c r="E93" s="21" t="s">
        <v>151</v>
      </c>
      <c r="F93" s="19">
        <v>1500</v>
      </c>
      <c r="G93" s="19">
        <v>1500</v>
      </c>
      <c r="H93" s="15">
        <f t="shared" si="2"/>
        <v>1</v>
      </c>
    </row>
    <row r="94" spans="1:8" s="40" customFormat="1" ht="29.25">
      <c r="A94" s="37"/>
      <c r="B94" s="38"/>
      <c r="C94" s="41"/>
      <c r="D94" s="96"/>
      <c r="E94" s="21" t="s">
        <v>92</v>
      </c>
      <c r="F94" s="19">
        <v>3000</v>
      </c>
      <c r="G94" s="19">
        <v>3000</v>
      </c>
      <c r="H94" s="15">
        <f t="shared" si="2"/>
        <v>1</v>
      </c>
    </row>
    <row r="95" spans="1:8" s="40" customFormat="1" ht="19.5">
      <c r="A95" s="37"/>
      <c r="B95" s="38"/>
      <c r="C95" s="41"/>
      <c r="D95" s="21" t="s">
        <v>159</v>
      </c>
      <c r="E95" s="21" t="s">
        <v>151</v>
      </c>
      <c r="F95" s="19">
        <v>11000</v>
      </c>
      <c r="G95" s="19">
        <v>11000</v>
      </c>
      <c r="H95" s="15">
        <f t="shared" si="2"/>
        <v>1</v>
      </c>
    </row>
    <row r="96" spans="1:8" s="40" customFormat="1" ht="29.25">
      <c r="A96" s="37"/>
      <c r="B96" s="38"/>
      <c r="C96" s="41"/>
      <c r="D96" s="97" t="s">
        <v>160</v>
      </c>
      <c r="E96" s="21" t="s">
        <v>161</v>
      </c>
      <c r="F96" s="19">
        <v>12000</v>
      </c>
      <c r="G96" s="19">
        <v>12000</v>
      </c>
      <c r="H96" s="15">
        <f t="shared" si="2"/>
        <v>1</v>
      </c>
    </row>
    <row r="97" spans="1:8" s="40" customFormat="1" ht="48.75">
      <c r="A97" s="37"/>
      <c r="B97" s="38"/>
      <c r="C97" s="41"/>
      <c r="D97" s="96"/>
      <c r="E97" s="21" t="s">
        <v>162</v>
      </c>
      <c r="F97" s="19">
        <v>1300</v>
      </c>
      <c r="G97" s="19">
        <v>1300</v>
      </c>
      <c r="H97" s="15">
        <f t="shared" si="2"/>
        <v>1</v>
      </c>
    </row>
    <row r="98" spans="1:8" s="40" customFormat="1" ht="48.75">
      <c r="A98" s="37"/>
      <c r="B98" s="38"/>
      <c r="C98" s="41"/>
      <c r="D98" s="21" t="s">
        <v>163</v>
      </c>
      <c r="E98" s="21" t="s">
        <v>164</v>
      </c>
      <c r="F98" s="19">
        <v>3300</v>
      </c>
      <c r="G98" s="19">
        <v>3300</v>
      </c>
      <c r="H98" s="15">
        <f t="shared" si="2"/>
        <v>1</v>
      </c>
    </row>
    <row r="99" spans="1:8" s="40" customFormat="1" ht="29.25">
      <c r="A99" s="37"/>
      <c r="B99" s="38"/>
      <c r="C99" s="41"/>
      <c r="D99" s="21" t="s">
        <v>165</v>
      </c>
      <c r="E99" s="21" t="s">
        <v>111</v>
      </c>
      <c r="F99" s="19">
        <v>11000</v>
      </c>
      <c r="G99" s="19">
        <v>11000</v>
      </c>
      <c r="H99" s="15">
        <f t="shared" si="2"/>
        <v>1</v>
      </c>
    </row>
    <row r="100" spans="1:8" s="40" customFormat="1" ht="29.25">
      <c r="A100" s="37"/>
      <c r="B100" s="38"/>
      <c r="C100" s="41"/>
      <c r="D100" s="21" t="s">
        <v>166</v>
      </c>
      <c r="E100" s="21" t="s">
        <v>117</v>
      </c>
      <c r="F100" s="19">
        <v>12000</v>
      </c>
      <c r="G100" s="19">
        <v>12000</v>
      </c>
      <c r="H100" s="15">
        <f t="shared" si="2"/>
        <v>1</v>
      </c>
    </row>
    <row r="101" spans="1:8" s="40" customFormat="1" ht="29.25">
      <c r="A101" s="37"/>
      <c r="B101" s="38"/>
      <c r="C101" s="41"/>
      <c r="D101" s="21" t="s">
        <v>167</v>
      </c>
      <c r="E101" s="21" t="s">
        <v>168</v>
      </c>
      <c r="F101" s="19">
        <v>1500</v>
      </c>
      <c r="G101" s="19">
        <v>1500</v>
      </c>
      <c r="H101" s="15">
        <f t="shared" si="2"/>
        <v>1</v>
      </c>
    </row>
    <row r="102" spans="1:8" s="40" customFormat="1" ht="29.25">
      <c r="A102" s="37"/>
      <c r="B102" s="38"/>
      <c r="C102" s="41"/>
      <c r="D102" s="21" t="s">
        <v>169</v>
      </c>
      <c r="E102" s="21" t="s">
        <v>119</v>
      </c>
      <c r="F102" s="19">
        <v>15000</v>
      </c>
      <c r="G102" s="19">
        <v>15000</v>
      </c>
      <c r="H102" s="15">
        <f t="shared" si="2"/>
        <v>1</v>
      </c>
    </row>
    <row r="103" spans="1:8" s="40" customFormat="1" ht="29.25">
      <c r="A103" s="37"/>
      <c r="B103" s="38"/>
      <c r="C103" s="41"/>
      <c r="D103" s="97" t="s">
        <v>170</v>
      </c>
      <c r="E103" s="21" t="s">
        <v>171</v>
      </c>
      <c r="F103" s="19">
        <v>20000</v>
      </c>
      <c r="G103" s="19">
        <v>20000</v>
      </c>
      <c r="H103" s="15">
        <f t="shared" si="2"/>
        <v>1</v>
      </c>
    </row>
    <row r="104" spans="1:8" s="40" customFormat="1" ht="29.25">
      <c r="A104" s="37"/>
      <c r="B104" s="38"/>
      <c r="C104" s="41"/>
      <c r="D104" s="95"/>
      <c r="E104" s="21" t="s">
        <v>172</v>
      </c>
      <c r="F104" s="19">
        <v>9500</v>
      </c>
      <c r="G104" s="19">
        <v>9500</v>
      </c>
      <c r="H104" s="15">
        <f t="shared" si="2"/>
        <v>1</v>
      </c>
    </row>
    <row r="105" spans="1:8" s="40" customFormat="1" ht="19.5">
      <c r="A105" s="37"/>
      <c r="B105" s="38"/>
      <c r="C105" s="41"/>
      <c r="D105" s="95"/>
      <c r="E105" s="21" t="s">
        <v>151</v>
      </c>
      <c r="F105" s="19">
        <v>17500</v>
      </c>
      <c r="G105" s="19">
        <v>17500</v>
      </c>
      <c r="H105" s="15">
        <f t="shared" si="2"/>
        <v>1</v>
      </c>
    </row>
    <row r="106" spans="1:8" s="40" customFormat="1" ht="29.25">
      <c r="A106" s="37"/>
      <c r="B106" s="38"/>
      <c r="C106" s="41"/>
      <c r="D106" s="95"/>
      <c r="E106" s="21" t="s">
        <v>173</v>
      </c>
      <c r="F106" s="19">
        <v>3400</v>
      </c>
      <c r="G106" s="19">
        <v>3400</v>
      </c>
      <c r="H106" s="15">
        <f t="shared" si="2"/>
        <v>1</v>
      </c>
    </row>
    <row r="107" spans="1:8" s="40" customFormat="1" ht="29.25">
      <c r="A107" s="37"/>
      <c r="B107" s="38"/>
      <c r="C107" s="41"/>
      <c r="D107" s="95"/>
      <c r="E107" s="88" t="s">
        <v>105</v>
      </c>
      <c r="F107" s="83">
        <v>25700</v>
      </c>
      <c r="G107" s="83">
        <v>25700</v>
      </c>
      <c r="H107" s="15">
        <f t="shared" si="2"/>
        <v>1</v>
      </c>
    </row>
    <row r="108" spans="1:8" s="40" customFormat="1" ht="29.25">
      <c r="A108" s="37"/>
      <c r="B108" s="38"/>
      <c r="C108" s="41"/>
      <c r="D108" s="96"/>
      <c r="E108" s="12" t="s">
        <v>155</v>
      </c>
      <c r="F108" s="13">
        <v>4500</v>
      </c>
      <c r="G108" s="13">
        <v>4500</v>
      </c>
      <c r="H108" s="30">
        <f t="shared" si="2"/>
        <v>1</v>
      </c>
    </row>
    <row r="109" spans="1:8" s="40" customFormat="1" ht="29.25">
      <c r="A109" s="37"/>
      <c r="B109" s="38"/>
      <c r="C109" s="41"/>
      <c r="D109" s="97" t="s">
        <v>174</v>
      </c>
      <c r="E109" s="21" t="s">
        <v>119</v>
      </c>
      <c r="F109" s="19">
        <v>83000</v>
      </c>
      <c r="G109" s="19">
        <v>83000</v>
      </c>
      <c r="H109" s="15">
        <f t="shared" si="2"/>
        <v>1</v>
      </c>
    </row>
    <row r="110" spans="1:8" s="40" customFormat="1" ht="48.75">
      <c r="A110" s="37"/>
      <c r="B110" s="38"/>
      <c r="C110" s="41"/>
      <c r="D110" s="95"/>
      <c r="E110" s="21" t="s">
        <v>175</v>
      </c>
      <c r="F110" s="19">
        <v>6000</v>
      </c>
      <c r="G110" s="19">
        <v>6000</v>
      </c>
      <c r="H110" s="15">
        <f t="shared" si="2"/>
        <v>1</v>
      </c>
    </row>
    <row r="111" spans="1:8" s="40" customFormat="1" ht="48.75">
      <c r="A111" s="37"/>
      <c r="B111" s="38"/>
      <c r="C111" s="41"/>
      <c r="D111" s="96"/>
      <c r="E111" s="21" t="s">
        <v>176</v>
      </c>
      <c r="F111" s="19">
        <v>7300</v>
      </c>
      <c r="G111" s="19">
        <v>7300</v>
      </c>
      <c r="H111" s="15">
        <f t="shared" si="2"/>
        <v>1</v>
      </c>
    </row>
    <row r="112" spans="1:8" s="40" customFormat="1" ht="39">
      <c r="A112" s="42"/>
      <c r="B112" s="43"/>
      <c r="C112" s="41"/>
      <c r="D112" s="21" t="s">
        <v>177</v>
      </c>
      <c r="E112" s="21" t="s">
        <v>178</v>
      </c>
      <c r="F112" s="19">
        <v>17000</v>
      </c>
      <c r="G112" s="19">
        <v>17000</v>
      </c>
      <c r="H112" s="25">
        <f t="shared" si="2"/>
        <v>1</v>
      </c>
    </row>
    <row r="113" spans="1:8" s="40" customFormat="1" ht="13.5">
      <c r="A113" s="44"/>
      <c r="B113" s="44"/>
      <c r="C113" s="45"/>
      <c r="D113" s="7" t="s">
        <v>179</v>
      </c>
      <c r="E113" s="48"/>
      <c r="F113" s="14">
        <v>490000</v>
      </c>
      <c r="G113" s="14">
        <v>0</v>
      </c>
      <c r="H113" s="15">
        <f t="shared" si="2"/>
        <v>0</v>
      </c>
    </row>
    <row r="114" spans="1:8" ht="12.75">
      <c r="A114" s="16"/>
      <c r="B114" s="16"/>
      <c r="C114" s="11" t="s">
        <v>180</v>
      </c>
      <c r="D114" s="31"/>
      <c r="E114" s="31"/>
      <c r="F114" s="13">
        <f>SUM(F40:F113)</f>
        <v>1540000</v>
      </c>
      <c r="G114" s="13">
        <f>SUM(G40:G113)</f>
        <v>1050000</v>
      </c>
      <c r="H114" s="30">
        <f t="shared" si="2"/>
        <v>0.6818181818181818</v>
      </c>
    </row>
    <row r="115" spans="1:8" ht="48" customHeight="1">
      <c r="A115" s="16"/>
      <c r="B115" s="16"/>
      <c r="C115" s="17" t="s">
        <v>181</v>
      </c>
      <c r="D115" s="20" t="s">
        <v>182</v>
      </c>
      <c r="E115" s="21" t="s">
        <v>183</v>
      </c>
      <c r="F115" s="19">
        <v>140000</v>
      </c>
      <c r="G115" s="19">
        <v>78267</v>
      </c>
      <c r="H115" s="15">
        <f t="shared" si="2"/>
        <v>0.55905</v>
      </c>
    </row>
    <row r="116" spans="1:8" ht="12.75">
      <c r="A116" s="16"/>
      <c r="B116" s="16"/>
      <c r="C116" s="17" t="s">
        <v>184</v>
      </c>
      <c r="D116" s="18"/>
      <c r="E116" s="18"/>
      <c r="F116" s="19">
        <f>SUM(F115)</f>
        <v>140000</v>
      </c>
      <c r="G116" s="19">
        <f>SUM(G115)</f>
        <v>78267</v>
      </c>
      <c r="H116" s="15">
        <f t="shared" si="2"/>
        <v>0.55905</v>
      </c>
    </row>
    <row r="117" spans="1:8" ht="109.5" customHeight="1">
      <c r="A117" s="49"/>
      <c r="B117" s="49"/>
      <c r="C117" s="23" t="s">
        <v>185</v>
      </c>
      <c r="D117" s="97" t="s">
        <v>186</v>
      </c>
      <c r="E117" s="21" t="s">
        <v>187</v>
      </c>
      <c r="F117" s="50">
        <v>102300</v>
      </c>
      <c r="G117" s="19">
        <v>51150</v>
      </c>
      <c r="H117" s="15">
        <f t="shared" si="2"/>
        <v>0.5</v>
      </c>
    </row>
    <row r="118" spans="1:8" ht="111" customHeight="1">
      <c r="A118" s="49"/>
      <c r="B118" s="49"/>
      <c r="C118" s="49"/>
      <c r="D118" s="96"/>
      <c r="E118" s="21" t="s">
        <v>188</v>
      </c>
      <c r="F118" s="50">
        <v>97600</v>
      </c>
      <c r="G118" s="19">
        <v>48800</v>
      </c>
      <c r="H118" s="15">
        <f t="shared" si="2"/>
        <v>0.5</v>
      </c>
    </row>
    <row r="119" spans="1:8" ht="30" customHeight="1">
      <c r="A119" s="49"/>
      <c r="B119" s="49"/>
      <c r="C119" s="49"/>
      <c r="D119" s="24" t="s">
        <v>189</v>
      </c>
      <c r="E119" s="21" t="s">
        <v>190</v>
      </c>
      <c r="F119" s="50">
        <v>103300</v>
      </c>
      <c r="G119" s="19">
        <v>51650</v>
      </c>
      <c r="H119" s="15">
        <f t="shared" si="2"/>
        <v>0.5</v>
      </c>
    </row>
    <row r="120" spans="1:8" ht="29.25">
      <c r="A120" s="49"/>
      <c r="B120" s="49"/>
      <c r="C120" s="49"/>
      <c r="D120" s="97" t="s">
        <v>191</v>
      </c>
      <c r="E120" s="21" t="s">
        <v>192</v>
      </c>
      <c r="F120" s="50">
        <v>157500</v>
      </c>
      <c r="G120" s="19">
        <v>78750</v>
      </c>
      <c r="H120" s="15">
        <f t="shared" si="2"/>
        <v>0.5</v>
      </c>
    </row>
    <row r="121" spans="1:8" ht="29.25">
      <c r="A121" s="49"/>
      <c r="B121" s="49"/>
      <c r="C121" s="49"/>
      <c r="D121" s="96"/>
      <c r="E121" s="21" t="s">
        <v>193</v>
      </c>
      <c r="F121" s="50">
        <v>97600</v>
      </c>
      <c r="G121" s="19">
        <v>48800</v>
      </c>
      <c r="H121" s="15">
        <f t="shared" si="2"/>
        <v>0.5</v>
      </c>
    </row>
    <row r="122" spans="1:8" ht="78">
      <c r="A122" s="49"/>
      <c r="B122" s="49"/>
      <c r="C122" s="49"/>
      <c r="D122" s="97" t="s">
        <v>194</v>
      </c>
      <c r="E122" s="21" t="s">
        <v>195</v>
      </c>
      <c r="F122" s="50">
        <v>140000</v>
      </c>
      <c r="G122" s="19">
        <v>70000</v>
      </c>
      <c r="H122" s="15">
        <f t="shared" si="2"/>
        <v>0.5</v>
      </c>
    </row>
    <row r="123" spans="1:8" ht="68.25">
      <c r="A123" s="49"/>
      <c r="B123" s="49"/>
      <c r="C123" s="49"/>
      <c r="D123" s="118"/>
      <c r="E123" s="88" t="s">
        <v>196</v>
      </c>
      <c r="F123" s="90">
        <v>117880</v>
      </c>
      <c r="G123" s="83">
        <v>58940</v>
      </c>
      <c r="H123" s="15">
        <f t="shared" si="2"/>
        <v>0.5</v>
      </c>
    </row>
    <row r="124" spans="1:8" ht="78">
      <c r="A124" s="49"/>
      <c r="B124" s="49"/>
      <c r="C124" s="49"/>
      <c r="D124" s="91" t="s">
        <v>197</v>
      </c>
      <c r="E124" s="12" t="s">
        <v>198</v>
      </c>
      <c r="F124" s="89">
        <v>102200</v>
      </c>
      <c r="G124" s="13">
        <v>51100</v>
      </c>
      <c r="H124" s="30">
        <f t="shared" si="2"/>
        <v>0.5</v>
      </c>
    </row>
    <row r="125" spans="1:8" ht="78">
      <c r="A125" s="49"/>
      <c r="B125" s="49"/>
      <c r="C125" s="49"/>
      <c r="D125" s="24" t="s">
        <v>199</v>
      </c>
      <c r="E125" s="21" t="s">
        <v>200</v>
      </c>
      <c r="F125" s="50">
        <v>180000</v>
      </c>
      <c r="G125" s="19">
        <v>90000</v>
      </c>
      <c r="H125" s="15">
        <f t="shared" si="2"/>
        <v>0.5</v>
      </c>
    </row>
    <row r="126" spans="1:8" ht="29.25">
      <c r="A126" s="49"/>
      <c r="B126" s="49"/>
      <c r="C126" s="49"/>
      <c r="D126" s="24" t="s">
        <v>54</v>
      </c>
      <c r="E126" s="21" t="s">
        <v>201</v>
      </c>
      <c r="F126" s="50">
        <v>100400</v>
      </c>
      <c r="G126" s="19">
        <v>50200</v>
      </c>
      <c r="H126" s="15">
        <f t="shared" si="2"/>
        <v>0.5</v>
      </c>
    </row>
    <row r="127" spans="1:8" ht="29.25">
      <c r="A127" s="49"/>
      <c r="B127" s="49"/>
      <c r="C127" s="49"/>
      <c r="D127" s="97" t="s">
        <v>202</v>
      </c>
      <c r="E127" s="21" t="s">
        <v>203</v>
      </c>
      <c r="F127" s="50">
        <v>198200</v>
      </c>
      <c r="G127" s="19">
        <v>99100</v>
      </c>
      <c r="H127" s="15">
        <f t="shared" si="2"/>
        <v>0.5</v>
      </c>
    </row>
    <row r="128" spans="1:8" ht="29.25">
      <c r="A128" s="49"/>
      <c r="B128" s="49"/>
      <c r="C128" s="49"/>
      <c r="D128" s="95"/>
      <c r="E128" s="21" t="s">
        <v>204</v>
      </c>
      <c r="F128" s="50">
        <v>90658</v>
      </c>
      <c r="G128" s="19">
        <v>45329</v>
      </c>
      <c r="H128" s="15">
        <f t="shared" si="2"/>
        <v>0.5</v>
      </c>
    </row>
    <row r="129" spans="1:8" ht="29.25">
      <c r="A129" s="49"/>
      <c r="B129" s="49"/>
      <c r="C129" s="49"/>
      <c r="D129" s="96"/>
      <c r="E129" s="21" t="s">
        <v>205</v>
      </c>
      <c r="F129" s="50">
        <v>93858</v>
      </c>
      <c r="G129" s="19">
        <v>46929</v>
      </c>
      <c r="H129" s="15">
        <f t="shared" si="2"/>
        <v>0.5</v>
      </c>
    </row>
    <row r="130" spans="1:8" ht="39">
      <c r="A130" s="49"/>
      <c r="B130" s="49"/>
      <c r="C130" s="49"/>
      <c r="D130" s="24" t="s">
        <v>206</v>
      </c>
      <c r="E130" s="21" t="s">
        <v>207</v>
      </c>
      <c r="F130" s="50">
        <v>190700</v>
      </c>
      <c r="G130" s="19">
        <v>95350</v>
      </c>
      <c r="H130" s="15">
        <f t="shared" si="2"/>
        <v>0.5</v>
      </c>
    </row>
    <row r="131" spans="1:8" ht="12.75">
      <c r="A131" s="26"/>
      <c r="B131" s="26"/>
      <c r="C131" s="26" t="s">
        <v>185</v>
      </c>
      <c r="D131" s="24"/>
      <c r="E131" s="18"/>
      <c r="F131" s="19">
        <f>SUM(F117:F130)</f>
        <v>1772196</v>
      </c>
      <c r="G131" s="19">
        <f>SUM(G117:G130)</f>
        <v>886098</v>
      </c>
      <c r="H131" s="15">
        <f t="shared" si="2"/>
        <v>0.5</v>
      </c>
    </row>
    <row r="132" spans="1:8" ht="12.75">
      <c r="A132" s="11"/>
      <c r="B132" s="67" t="s">
        <v>208</v>
      </c>
      <c r="C132" s="68"/>
      <c r="D132" s="68"/>
      <c r="E132" s="69"/>
      <c r="F132" s="14">
        <f>SUM(F131,F116,F114,F39)</f>
        <v>3612196</v>
      </c>
      <c r="G132" s="14">
        <f>SUM(G131,G116,G114,G39)</f>
        <v>2174365</v>
      </c>
      <c r="H132" s="15">
        <f t="shared" si="2"/>
        <v>0.6019510015514108</v>
      </c>
    </row>
    <row r="133" spans="1:8" ht="29.25">
      <c r="A133" s="16"/>
      <c r="B133" s="11">
        <v>85195</v>
      </c>
      <c r="C133" s="11" t="s">
        <v>209</v>
      </c>
      <c r="D133" s="12" t="s">
        <v>210</v>
      </c>
      <c r="E133" s="12" t="s">
        <v>211</v>
      </c>
      <c r="F133" s="13">
        <v>12500</v>
      </c>
      <c r="G133" s="51">
        <v>12500</v>
      </c>
      <c r="H133" s="15">
        <f t="shared" si="2"/>
        <v>1</v>
      </c>
    </row>
    <row r="134" spans="1:8" ht="19.5">
      <c r="A134" s="16"/>
      <c r="B134" s="16"/>
      <c r="C134" s="16"/>
      <c r="D134" s="21" t="s">
        <v>212</v>
      </c>
      <c r="E134" s="21" t="s">
        <v>213</v>
      </c>
      <c r="F134" s="19">
        <v>15000</v>
      </c>
      <c r="G134" s="51">
        <v>15000</v>
      </c>
      <c r="H134" s="15">
        <f t="shared" si="2"/>
        <v>1</v>
      </c>
    </row>
    <row r="135" spans="1:8" ht="19.5">
      <c r="A135" s="16"/>
      <c r="B135" s="16"/>
      <c r="C135" s="16"/>
      <c r="D135" s="21" t="s">
        <v>214</v>
      </c>
      <c r="E135" s="21" t="s">
        <v>215</v>
      </c>
      <c r="F135" s="19">
        <v>172000</v>
      </c>
      <c r="G135" s="51">
        <v>172000</v>
      </c>
      <c r="H135" s="15">
        <f t="shared" si="2"/>
        <v>1</v>
      </c>
    </row>
    <row r="136" spans="1:8" ht="39">
      <c r="A136" s="16"/>
      <c r="B136" s="16"/>
      <c r="C136" s="16"/>
      <c r="D136" s="21" t="s">
        <v>216</v>
      </c>
      <c r="E136" s="21" t="s">
        <v>217</v>
      </c>
      <c r="F136" s="19">
        <v>20000</v>
      </c>
      <c r="G136" s="51">
        <v>20000</v>
      </c>
      <c r="H136" s="15">
        <f t="shared" si="2"/>
        <v>1</v>
      </c>
    </row>
    <row r="137" spans="1:8" ht="39">
      <c r="A137" s="16"/>
      <c r="B137" s="16"/>
      <c r="C137" s="16"/>
      <c r="D137" s="21" t="s">
        <v>218</v>
      </c>
      <c r="E137" s="21" t="s">
        <v>219</v>
      </c>
      <c r="F137" s="19">
        <v>85000</v>
      </c>
      <c r="G137" s="51">
        <v>85000</v>
      </c>
      <c r="H137" s="15">
        <f t="shared" si="2"/>
        <v>1</v>
      </c>
    </row>
    <row r="138" spans="1:8" ht="19.5">
      <c r="A138" s="16"/>
      <c r="B138" s="16"/>
      <c r="C138" s="16"/>
      <c r="D138" s="21" t="s">
        <v>220</v>
      </c>
      <c r="E138" s="7" t="s">
        <v>221</v>
      </c>
      <c r="F138" s="51">
        <v>27500</v>
      </c>
      <c r="G138" s="51">
        <v>27500</v>
      </c>
      <c r="H138" s="15">
        <f t="shared" si="2"/>
        <v>1</v>
      </c>
    </row>
    <row r="139" spans="1:8" ht="29.25">
      <c r="A139" s="16"/>
      <c r="B139" s="16"/>
      <c r="C139" s="16"/>
      <c r="D139" s="21" t="s">
        <v>222</v>
      </c>
      <c r="E139" s="7" t="s">
        <v>223</v>
      </c>
      <c r="F139" s="51">
        <v>45000</v>
      </c>
      <c r="G139" s="51">
        <v>45000</v>
      </c>
      <c r="H139" s="15">
        <f t="shared" si="2"/>
        <v>1</v>
      </c>
    </row>
    <row r="140" spans="1:8" ht="19.5">
      <c r="A140" s="16"/>
      <c r="B140" s="16"/>
      <c r="C140" s="16"/>
      <c r="D140" s="52"/>
      <c r="E140" s="7" t="s">
        <v>224</v>
      </c>
      <c r="F140" s="51">
        <v>60000</v>
      </c>
      <c r="G140" s="51">
        <v>60000</v>
      </c>
      <c r="H140" s="15">
        <f t="shared" si="2"/>
        <v>1</v>
      </c>
    </row>
    <row r="141" spans="1:8" ht="39">
      <c r="A141" s="16"/>
      <c r="B141" s="16"/>
      <c r="C141" s="16"/>
      <c r="D141" s="21" t="s">
        <v>225</v>
      </c>
      <c r="E141" s="12" t="s">
        <v>226</v>
      </c>
      <c r="F141" s="13">
        <v>15000</v>
      </c>
      <c r="G141" s="51">
        <v>15000</v>
      </c>
      <c r="H141" s="15">
        <f t="shared" si="2"/>
        <v>1</v>
      </c>
    </row>
    <row r="142" spans="1:8" ht="19.5">
      <c r="A142" s="53"/>
      <c r="B142" s="53"/>
      <c r="C142" s="53"/>
      <c r="D142" s="20" t="s">
        <v>227</v>
      </c>
      <c r="E142" s="20" t="s">
        <v>228</v>
      </c>
      <c r="F142" s="50">
        <v>18040</v>
      </c>
      <c r="G142" s="54">
        <v>0</v>
      </c>
      <c r="H142" s="55">
        <f t="shared" si="2"/>
        <v>0</v>
      </c>
    </row>
    <row r="143" spans="1:8" ht="12.75">
      <c r="A143" s="16"/>
      <c r="B143" s="16"/>
      <c r="C143" s="17" t="s">
        <v>229</v>
      </c>
      <c r="D143" s="18"/>
      <c r="E143" s="18"/>
      <c r="F143" s="19">
        <f>SUM(F133:F142)</f>
        <v>470040</v>
      </c>
      <c r="G143" s="19">
        <f>SUM(G133:G142)</f>
        <v>452000</v>
      </c>
      <c r="H143" s="15">
        <f t="shared" si="2"/>
        <v>0.9616202876350949</v>
      </c>
    </row>
    <row r="144" spans="1:8" ht="12.75">
      <c r="A144" s="16"/>
      <c r="B144" s="17" t="s">
        <v>230</v>
      </c>
      <c r="C144" s="22"/>
      <c r="D144" s="18"/>
      <c r="E144" s="18"/>
      <c r="F144" s="19">
        <f>SUM(F143)</f>
        <v>470040</v>
      </c>
      <c r="G144" s="19">
        <f>SUM(G143)</f>
        <v>452000</v>
      </c>
      <c r="H144" s="15">
        <f t="shared" si="2"/>
        <v>0.9616202876350949</v>
      </c>
    </row>
    <row r="145" spans="1:8" ht="12.75">
      <c r="A145" s="71" t="s">
        <v>231</v>
      </c>
      <c r="B145" s="72"/>
      <c r="C145" s="72"/>
      <c r="D145" s="73"/>
      <c r="E145" s="73"/>
      <c r="F145" s="74">
        <f>SUM(F144,F132)</f>
        <v>4082236</v>
      </c>
      <c r="G145" s="74">
        <f>SUM(G144,G132)</f>
        <v>2626365</v>
      </c>
      <c r="H145" s="75">
        <f aca="true" t="shared" si="3" ref="H145:H208">G145/F145</f>
        <v>0.643364322885791</v>
      </c>
    </row>
    <row r="146" spans="1:8" ht="34.5" customHeight="1">
      <c r="A146" s="17" t="s">
        <v>232</v>
      </c>
      <c r="B146" s="17" t="s">
        <v>233</v>
      </c>
      <c r="C146" s="17" t="s">
        <v>181</v>
      </c>
      <c r="D146" s="119" t="s">
        <v>234</v>
      </c>
      <c r="E146" s="21" t="s">
        <v>235</v>
      </c>
      <c r="F146" s="19">
        <v>635380</v>
      </c>
      <c r="G146" s="19">
        <v>317690</v>
      </c>
      <c r="H146" s="25">
        <f t="shared" si="3"/>
        <v>0.5</v>
      </c>
    </row>
    <row r="147" spans="1:8" ht="30" customHeight="1">
      <c r="A147" s="16"/>
      <c r="B147" s="16"/>
      <c r="C147" s="16"/>
      <c r="D147" s="120"/>
      <c r="E147" s="7" t="s">
        <v>236</v>
      </c>
      <c r="F147" s="14">
        <v>606880</v>
      </c>
      <c r="G147" s="14">
        <v>303440</v>
      </c>
      <c r="H147" s="15">
        <f t="shared" si="3"/>
        <v>0.5</v>
      </c>
    </row>
    <row r="148" spans="1:8" ht="12.75">
      <c r="A148" s="16"/>
      <c r="B148" s="16"/>
      <c r="C148" s="17" t="s">
        <v>184</v>
      </c>
      <c r="D148" s="31"/>
      <c r="E148" s="31"/>
      <c r="F148" s="13">
        <f>SUM(F146:F147)</f>
        <v>1242260</v>
      </c>
      <c r="G148" s="13">
        <f>SUM(G146:G147)</f>
        <v>621130</v>
      </c>
      <c r="H148" s="30">
        <f t="shared" si="3"/>
        <v>0.5</v>
      </c>
    </row>
    <row r="149" spans="1:8" ht="12.75">
      <c r="A149" s="16"/>
      <c r="B149" s="85" t="s">
        <v>237</v>
      </c>
      <c r="C149" s="93"/>
      <c r="D149" s="94"/>
      <c r="E149" s="94"/>
      <c r="F149" s="83">
        <f>SUM(F148)</f>
        <v>1242260</v>
      </c>
      <c r="G149" s="83">
        <f>SUM(G148)</f>
        <v>621130</v>
      </c>
      <c r="H149" s="15">
        <f t="shared" si="3"/>
        <v>0.5</v>
      </c>
    </row>
    <row r="150" spans="1:8" ht="39">
      <c r="A150" s="16"/>
      <c r="B150" s="11" t="s">
        <v>238</v>
      </c>
      <c r="C150" s="11" t="s">
        <v>181</v>
      </c>
      <c r="D150" s="92" t="s">
        <v>239</v>
      </c>
      <c r="E150" s="91" t="s">
        <v>240</v>
      </c>
      <c r="F150" s="13">
        <v>934688</v>
      </c>
      <c r="G150" s="13">
        <v>545076</v>
      </c>
      <c r="H150" s="30">
        <f t="shared" si="3"/>
        <v>0.5831635797185799</v>
      </c>
    </row>
    <row r="151" spans="1:8" ht="12.75">
      <c r="A151" s="16"/>
      <c r="B151" s="16"/>
      <c r="C151" s="17" t="s">
        <v>184</v>
      </c>
      <c r="D151" s="31"/>
      <c r="E151" s="18"/>
      <c r="F151" s="19">
        <f>SUM(F150)</f>
        <v>934688</v>
      </c>
      <c r="G151" s="19">
        <f>SUM(G150)</f>
        <v>545076</v>
      </c>
      <c r="H151" s="15">
        <f t="shared" si="3"/>
        <v>0.5831635797185799</v>
      </c>
    </row>
    <row r="152" spans="1:8" ht="12.75">
      <c r="A152" s="16"/>
      <c r="B152" s="17" t="s">
        <v>241</v>
      </c>
      <c r="C152" s="22"/>
      <c r="D152" s="18"/>
      <c r="E152" s="18"/>
      <c r="F152" s="19">
        <f>SUM(F151)</f>
        <v>934688</v>
      </c>
      <c r="G152" s="19">
        <f>SUM(G151)</f>
        <v>545076</v>
      </c>
      <c r="H152" s="15">
        <f t="shared" si="3"/>
        <v>0.5831635797185799</v>
      </c>
    </row>
    <row r="153" spans="1:8" ht="34.5" customHeight="1">
      <c r="A153" s="16"/>
      <c r="B153" s="17" t="s">
        <v>242</v>
      </c>
      <c r="C153" s="17" t="s">
        <v>181</v>
      </c>
      <c r="D153" s="20" t="s">
        <v>243</v>
      </c>
      <c r="E153" s="21" t="s">
        <v>244</v>
      </c>
      <c r="F153" s="19">
        <v>21600</v>
      </c>
      <c r="G153" s="19">
        <v>10800</v>
      </c>
      <c r="H153" s="15">
        <f t="shared" si="3"/>
        <v>0.5</v>
      </c>
    </row>
    <row r="154" spans="1:8" ht="58.5">
      <c r="A154" s="16"/>
      <c r="B154" s="16"/>
      <c r="C154" s="16"/>
      <c r="D154" s="33" t="s">
        <v>245</v>
      </c>
      <c r="E154" s="28" t="s">
        <v>246</v>
      </c>
      <c r="F154" s="19">
        <v>285480</v>
      </c>
      <c r="G154" s="19">
        <v>142740</v>
      </c>
      <c r="H154" s="15">
        <f t="shared" si="3"/>
        <v>0.5</v>
      </c>
    </row>
    <row r="155" spans="1:8" ht="29.25">
      <c r="A155" s="16"/>
      <c r="B155" s="16"/>
      <c r="C155" s="16"/>
      <c r="D155" s="112" t="s">
        <v>247</v>
      </c>
      <c r="E155" s="24" t="s">
        <v>248</v>
      </c>
      <c r="F155" s="19">
        <v>566000</v>
      </c>
      <c r="G155" s="19">
        <v>263316</v>
      </c>
      <c r="H155" s="15">
        <f t="shared" si="3"/>
        <v>0.4652226148409894</v>
      </c>
    </row>
    <row r="156" spans="1:8" ht="39">
      <c r="A156" s="16"/>
      <c r="B156" s="16"/>
      <c r="C156" s="16"/>
      <c r="D156" s="113"/>
      <c r="E156" s="24" t="s">
        <v>249</v>
      </c>
      <c r="F156" s="19">
        <v>629120</v>
      </c>
      <c r="G156" s="19">
        <v>314560</v>
      </c>
      <c r="H156" s="15">
        <f t="shared" si="3"/>
        <v>0.5</v>
      </c>
    </row>
    <row r="157" spans="1:8" ht="34.5" customHeight="1">
      <c r="A157" s="16"/>
      <c r="B157" s="16"/>
      <c r="C157" s="16"/>
      <c r="D157" s="33" t="s">
        <v>239</v>
      </c>
      <c r="E157" s="21" t="s">
        <v>250</v>
      </c>
      <c r="F157" s="19">
        <v>211440</v>
      </c>
      <c r="G157" s="19">
        <v>123752</v>
      </c>
      <c r="H157" s="15">
        <f t="shared" si="3"/>
        <v>0.585281876655316</v>
      </c>
    </row>
    <row r="158" spans="1:8" ht="12.75">
      <c r="A158" s="16"/>
      <c r="B158" s="16"/>
      <c r="C158" s="17" t="s">
        <v>184</v>
      </c>
      <c r="D158" s="18"/>
      <c r="E158" s="18"/>
      <c r="F158" s="19">
        <f>SUM(F153:F157)</f>
        <v>1713640</v>
      </c>
      <c r="G158" s="50">
        <f>SUM(G153:G157)</f>
        <v>855168</v>
      </c>
      <c r="H158" s="15">
        <f t="shared" si="3"/>
        <v>0.4990359702154478</v>
      </c>
    </row>
    <row r="159" spans="1:8" ht="12.75">
      <c r="A159" s="16"/>
      <c r="B159" s="17" t="s">
        <v>251</v>
      </c>
      <c r="C159" s="22"/>
      <c r="D159" s="18"/>
      <c r="E159" s="18"/>
      <c r="F159" s="19">
        <f>SUM(F158)</f>
        <v>1713640</v>
      </c>
      <c r="G159" s="19">
        <f>SUM(G158)</f>
        <v>855168</v>
      </c>
      <c r="H159" s="15">
        <f t="shared" si="3"/>
        <v>0.4990359702154478</v>
      </c>
    </row>
    <row r="160" spans="1:8" ht="12.75">
      <c r="A160" s="71" t="s">
        <v>252</v>
      </c>
      <c r="B160" s="72"/>
      <c r="C160" s="72"/>
      <c r="D160" s="73"/>
      <c r="E160" s="73"/>
      <c r="F160" s="74">
        <f>SUM(F159,F152,F149)</f>
        <v>3890588</v>
      </c>
      <c r="G160" s="74">
        <f>SUM(G159,G152,G149)</f>
        <v>2021374</v>
      </c>
      <c r="H160" s="75">
        <f t="shared" si="3"/>
        <v>0.5195548847629201</v>
      </c>
    </row>
    <row r="161" spans="1:8" ht="60.75" customHeight="1">
      <c r="A161" s="17" t="s">
        <v>253</v>
      </c>
      <c r="B161" s="17" t="s">
        <v>254</v>
      </c>
      <c r="C161" s="17" t="s">
        <v>181</v>
      </c>
      <c r="D161" s="20" t="s">
        <v>255</v>
      </c>
      <c r="E161" s="21" t="s">
        <v>256</v>
      </c>
      <c r="F161" s="19">
        <v>221940</v>
      </c>
      <c r="G161" s="19">
        <v>122682</v>
      </c>
      <c r="H161" s="15">
        <f t="shared" si="3"/>
        <v>0.5527710191943769</v>
      </c>
    </row>
    <row r="162" spans="1:8" ht="12.75">
      <c r="A162" s="16"/>
      <c r="B162" s="16"/>
      <c r="C162" s="17" t="s">
        <v>184</v>
      </c>
      <c r="D162" s="18"/>
      <c r="E162" s="18"/>
      <c r="F162" s="19">
        <f>SUM(F161)</f>
        <v>221940</v>
      </c>
      <c r="G162" s="19">
        <f>SUM(G161)</f>
        <v>122682</v>
      </c>
      <c r="H162" s="15">
        <f t="shared" si="3"/>
        <v>0.5527710191943769</v>
      </c>
    </row>
    <row r="163" spans="1:8" ht="29.25">
      <c r="A163" s="16"/>
      <c r="B163" s="16"/>
      <c r="C163" s="17" t="s">
        <v>257</v>
      </c>
      <c r="D163" s="21" t="s">
        <v>258</v>
      </c>
      <c r="E163" s="21" t="s">
        <v>259</v>
      </c>
      <c r="F163" s="19">
        <v>37900</v>
      </c>
      <c r="G163" s="19">
        <v>37900</v>
      </c>
      <c r="H163" s="15">
        <f t="shared" si="3"/>
        <v>1</v>
      </c>
    </row>
    <row r="164" spans="1:8" ht="12.75">
      <c r="A164" s="16"/>
      <c r="B164" s="16"/>
      <c r="C164" s="16"/>
      <c r="D164" s="21" t="s">
        <v>260</v>
      </c>
      <c r="E164" s="21" t="s">
        <v>261</v>
      </c>
      <c r="F164" s="19">
        <v>55000</v>
      </c>
      <c r="G164" s="19">
        <v>55000</v>
      </c>
      <c r="H164" s="15">
        <f t="shared" si="3"/>
        <v>1</v>
      </c>
    </row>
    <row r="165" spans="1:8" ht="18.75" customHeight="1">
      <c r="A165" s="16"/>
      <c r="B165" s="16"/>
      <c r="C165" s="16"/>
      <c r="D165" s="21" t="s">
        <v>262</v>
      </c>
      <c r="E165" s="21" t="s">
        <v>263</v>
      </c>
      <c r="F165" s="19">
        <v>3000</v>
      </c>
      <c r="G165" s="19">
        <v>3000</v>
      </c>
      <c r="H165" s="15">
        <f t="shared" si="3"/>
        <v>1</v>
      </c>
    </row>
    <row r="166" spans="1:8" ht="19.5" customHeight="1">
      <c r="A166" s="16"/>
      <c r="B166" s="16"/>
      <c r="C166" s="16"/>
      <c r="D166" s="122" t="s">
        <v>264</v>
      </c>
      <c r="E166" s="7" t="s">
        <v>265</v>
      </c>
      <c r="F166" s="51">
        <v>40000</v>
      </c>
      <c r="G166" s="19">
        <v>40000</v>
      </c>
      <c r="H166" s="15">
        <f t="shared" si="3"/>
        <v>1</v>
      </c>
    </row>
    <row r="167" spans="1:8" ht="15.75" customHeight="1">
      <c r="A167" s="16"/>
      <c r="B167" s="16"/>
      <c r="C167" s="16"/>
      <c r="D167" s="123"/>
      <c r="E167" s="7" t="s">
        <v>266</v>
      </c>
      <c r="F167" s="51">
        <v>25000</v>
      </c>
      <c r="G167" s="19">
        <v>25000</v>
      </c>
      <c r="H167" s="15">
        <f t="shared" si="3"/>
        <v>1</v>
      </c>
    </row>
    <row r="168" spans="1:8" ht="23.25" customHeight="1">
      <c r="A168" s="16"/>
      <c r="B168" s="16"/>
      <c r="C168" s="16"/>
      <c r="D168" s="21" t="s">
        <v>267</v>
      </c>
      <c r="E168" s="12" t="s">
        <v>268</v>
      </c>
      <c r="F168" s="13">
        <v>5630</v>
      </c>
      <c r="G168" s="19">
        <v>5630</v>
      </c>
      <c r="H168" s="15">
        <f t="shared" si="3"/>
        <v>1</v>
      </c>
    </row>
    <row r="169" spans="1:8" ht="22.5" customHeight="1">
      <c r="A169" s="16"/>
      <c r="B169" s="16"/>
      <c r="C169" s="16"/>
      <c r="D169" s="21" t="s">
        <v>269</v>
      </c>
      <c r="E169" s="21" t="s">
        <v>270</v>
      </c>
      <c r="F169" s="19">
        <v>105700</v>
      </c>
      <c r="G169" s="19">
        <v>52850</v>
      </c>
      <c r="H169" s="15">
        <f t="shared" si="3"/>
        <v>0.5</v>
      </c>
    </row>
    <row r="170" spans="1:8" ht="24" customHeight="1">
      <c r="A170" s="16"/>
      <c r="B170" s="16"/>
      <c r="C170" s="16"/>
      <c r="D170" s="21" t="s">
        <v>271</v>
      </c>
      <c r="E170" s="21" t="s">
        <v>272</v>
      </c>
      <c r="F170" s="19">
        <v>10750</v>
      </c>
      <c r="G170" s="19">
        <v>10750</v>
      </c>
      <c r="H170" s="15">
        <f t="shared" si="3"/>
        <v>1</v>
      </c>
    </row>
    <row r="171" spans="1:8" ht="23.25" customHeight="1">
      <c r="A171" s="16"/>
      <c r="B171" s="16"/>
      <c r="C171" s="16"/>
      <c r="D171" s="21" t="s">
        <v>273</v>
      </c>
      <c r="E171" s="21" t="s">
        <v>274</v>
      </c>
      <c r="F171" s="19">
        <v>120000</v>
      </c>
      <c r="G171" s="19">
        <v>60000</v>
      </c>
      <c r="H171" s="15">
        <f t="shared" si="3"/>
        <v>0.5</v>
      </c>
    </row>
    <row r="172" spans="1:8" ht="19.5">
      <c r="A172" s="16"/>
      <c r="B172" s="16"/>
      <c r="C172" s="16"/>
      <c r="D172" s="122" t="s">
        <v>275</v>
      </c>
      <c r="E172" s="7" t="s">
        <v>276</v>
      </c>
      <c r="F172" s="51">
        <v>8085</v>
      </c>
      <c r="G172" s="19">
        <v>8085</v>
      </c>
      <c r="H172" s="15">
        <f t="shared" si="3"/>
        <v>1</v>
      </c>
    </row>
    <row r="173" spans="1:8" ht="39">
      <c r="A173" s="16"/>
      <c r="B173" s="16"/>
      <c r="C173" s="16"/>
      <c r="D173" s="124"/>
      <c r="E173" s="7" t="s">
        <v>277</v>
      </c>
      <c r="F173" s="51">
        <v>20000</v>
      </c>
      <c r="G173" s="83">
        <v>20000</v>
      </c>
      <c r="H173" s="15">
        <f t="shared" si="3"/>
        <v>1</v>
      </c>
    </row>
    <row r="174" spans="1:8" ht="12.75">
      <c r="A174" s="16"/>
      <c r="B174" s="16"/>
      <c r="C174" s="16"/>
      <c r="D174" s="124"/>
      <c r="E174" s="29" t="s">
        <v>278</v>
      </c>
      <c r="F174" s="82">
        <v>135000</v>
      </c>
      <c r="G174" s="13">
        <v>67500</v>
      </c>
      <c r="H174" s="30">
        <f t="shared" si="3"/>
        <v>0.5</v>
      </c>
    </row>
    <row r="175" spans="1:8" ht="12.75">
      <c r="A175" s="16"/>
      <c r="B175" s="16"/>
      <c r="C175" s="16"/>
      <c r="D175" s="123"/>
      <c r="E175" s="7" t="s">
        <v>279</v>
      </c>
      <c r="F175" s="51">
        <v>135000</v>
      </c>
      <c r="G175" s="19">
        <v>67500</v>
      </c>
      <c r="H175" s="15">
        <f t="shared" si="3"/>
        <v>0.5</v>
      </c>
    </row>
    <row r="176" spans="1:8" ht="29.25">
      <c r="A176" s="16"/>
      <c r="B176" s="16"/>
      <c r="C176" s="16"/>
      <c r="D176" s="21" t="s">
        <v>280</v>
      </c>
      <c r="E176" s="7" t="s">
        <v>281</v>
      </c>
      <c r="F176" s="56">
        <v>21600</v>
      </c>
      <c r="G176" s="19">
        <v>21600</v>
      </c>
      <c r="H176" s="15">
        <f t="shared" si="3"/>
        <v>1</v>
      </c>
    </row>
    <row r="177" spans="1:8" ht="58.5">
      <c r="A177" s="16"/>
      <c r="B177" s="16"/>
      <c r="C177" s="16"/>
      <c r="D177" s="21" t="s">
        <v>282</v>
      </c>
      <c r="E177" s="7" t="s">
        <v>246</v>
      </c>
      <c r="F177" s="57">
        <v>3400</v>
      </c>
      <c r="G177" s="83">
        <v>3400</v>
      </c>
      <c r="H177" s="15">
        <f t="shared" si="3"/>
        <v>1</v>
      </c>
    </row>
    <row r="178" spans="1:8" ht="19.5">
      <c r="A178" s="16"/>
      <c r="B178" s="16"/>
      <c r="C178" s="16"/>
      <c r="D178" s="52"/>
      <c r="E178" s="29" t="s">
        <v>283</v>
      </c>
      <c r="F178" s="82">
        <v>18650</v>
      </c>
      <c r="G178" s="13">
        <v>18650</v>
      </c>
      <c r="H178" s="30">
        <f t="shared" si="3"/>
        <v>1</v>
      </c>
    </row>
    <row r="179" spans="1:8" ht="24" customHeight="1">
      <c r="A179" s="16"/>
      <c r="B179" s="16"/>
      <c r="C179" s="16"/>
      <c r="D179" s="21" t="s">
        <v>284</v>
      </c>
      <c r="E179" s="12" t="s">
        <v>285</v>
      </c>
      <c r="F179" s="13">
        <v>129200</v>
      </c>
      <c r="G179" s="19">
        <v>64600</v>
      </c>
      <c r="H179" s="15">
        <f t="shared" si="3"/>
        <v>0.5</v>
      </c>
    </row>
    <row r="180" spans="1:8" ht="29.25">
      <c r="A180" s="16"/>
      <c r="B180" s="16"/>
      <c r="C180" s="16"/>
      <c r="D180" s="21" t="s">
        <v>286</v>
      </c>
      <c r="E180" s="21" t="s">
        <v>287</v>
      </c>
      <c r="F180" s="19">
        <v>30000</v>
      </c>
      <c r="G180" s="19">
        <v>30000</v>
      </c>
      <c r="H180" s="15">
        <f t="shared" si="3"/>
        <v>1</v>
      </c>
    </row>
    <row r="181" spans="1:8" ht="19.5">
      <c r="A181" s="16"/>
      <c r="B181" s="16"/>
      <c r="C181" s="16"/>
      <c r="D181" s="21" t="s">
        <v>288</v>
      </c>
      <c r="E181" s="21" t="s">
        <v>289</v>
      </c>
      <c r="F181" s="19">
        <v>40000</v>
      </c>
      <c r="G181" s="19">
        <v>40000</v>
      </c>
      <c r="H181" s="15">
        <f t="shared" si="3"/>
        <v>1</v>
      </c>
    </row>
    <row r="182" spans="1:8" ht="16.5" customHeight="1">
      <c r="A182" s="16"/>
      <c r="B182" s="16"/>
      <c r="C182" s="16"/>
      <c r="D182" s="21" t="s">
        <v>290</v>
      </c>
      <c r="E182" s="21" t="s">
        <v>291</v>
      </c>
      <c r="F182" s="19">
        <v>30000</v>
      </c>
      <c r="G182" s="19">
        <v>30000</v>
      </c>
      <c r="H182" s="15">
        <f t="shared" si="3"/>
        <v>1</v>
      </c>
    </row>
    <row r="183" spans="1:8" ht="22.5" customHeight="1">
      <c r="A183" s="16"/>
      <c r="B183" s="16"/>
      <c r="C183" s="16"/>
      <c r="D183" s="21" t="s">
        <v>292</v>
      </c>
      <c r="E183" s="21" t="s">
        <v>293</v>
      </c>
      <c r="F183" s="19">
        <v>20000</v>
      </c>
      <c r="G183" s="19">
        <v>20000</v>
      </c>
      <c r="H183" s="15">
        <f t="shared" si="3"/>
        <v>1</v>
      </c>
    </row>
    <row r="184" spans="1:8" ht="19.5">
      <c r="A184" s="16"/>
      <c r="B184" s="16"/>
      <c r="C184" s="16"/>
      <c r="D184" s="122" t="s">
        <v>294</v>
      </c>
      <c r="E184" s="7" t="s">
        <v>295</v>
      </c>
      <c r="F184" s="51">
        <v>6785</v>
      </c>
      <c r="G184" s="19">
        <v>6785</v>
      </c>
      <c r="H184" s="15">
        <f t="shared" si="3"/>
        <v>1</v>
      </c>
    </row>
    <row r="185" spans="1:8" ht="19.5">
      <c r="A185" s="16"/>
      <c r="B185" s="16"/>
      <c r="C185" s="16"/>
      <c r="D185" s="124"/>
      <c r="E185" s="7" t="s">
        <v>296</v>
      </c>
      <c r="F185" s="51">
        <v>20000</v>
      </c>
      <c r="G185" s="19">
        <v>20000</v>
      </c>
      <c r="H185" s="15">
        <f t="shared" si="3"/>
        <v>1</v>
      </c>
    </row>
    <row r="186" spans="1:8" ht="12.75">
      <c r="A186" s="16"/>
      <c r="B186" s="16"/>
      <c r="C186" s="16"/>
      <c r="D186" s="123"/>
      <c r="E186" s="7" t="s">
        <v>297</v>
      </c>
      <c r="F186" s="51">
        <v>4365</v>
      </c>
      <c r="G186" s="19">
        <v>4365</v>
      </c>
      <c r="H186" s="15">
        <f t="shared" si="3"/>
        <v>1</v>
      </c>
    </row>
    <row r="187" spans="1:8" ht="19.5">
      <c r="A187" s="16"/>
      <c r="B187" s="16"/>
      <c r="C187" s="16"/>
      <c r="D187" s="21" t="s">
        <v>298</v>
      </c>
      <c r="E187" s="12" t="s">
        <v>299</v>
      </c>
      <c r="F187" s="13">
        <v>30000</v>
      </c>
      <c r="G187" s="19">
        <v>30000</v>
      </c>
      <c r="H187" s="15">
        <f t="shared" si="3"/>
        <v>1</v>
      </c>
    </row>
    <row r="188" spans="1:8" ht="12.75">
      <c r="A188" s="16"/>
      <c r="B188" s="16"/>
      <c r="C188" s="16"/>
      <c r="D188" s="21" t="s">
        <v>300</v>
      </c>
      <c r="E188" s="21" t="s">
        <v>301</v>
      </c>
      <c r="F188" s="19">
        <v>4980</v>
      </c>
      <c r="G188" s="19">
        <v>4980</v>
      </c>
      <c r="H188" s="15">
        <f t="shared" si="3"/>
        <v>1</v>
      </c>
    </row>
    <row r="189" spans="1:8" ht="21" customHeight="1">
      <c r="A189" s="16"/>
      <c r="B189" s="16"/>
      <c r="C189" s="16"/>
      <c r="D189" s="21" t="s">
        <v>302</v>
      </c>
      <c r="E189" s="21" t="s">
        <v>303</v>
      </c>
      <c r="F189" s="19">
        <v>13500</v>
      </c>
      <c r="G189" s="19">
        <v>13500</v>
      </c>
      <c r="H189" s="15">
        <f t="shared" si="3"/>
        <v>1</v>
      </c>
    </row>
    <row r="190" spans="1:8" ht="12.75">
      <c r="A190" s="16"/>
      <c r="B190" s="16"/>
      <c r="C190" s="17" t="s">
        <v>304</v>
      </c>
      <c r="D190" s="18"/>
      <c r="E190" s="18"/>
      <c r="F190" s="19">
        <f>SUM(F163:F189)</f>
        <v>1073545</v>
      </c>
      <c r="G190" s="19">
        <f>SUM(G163:G189)</f>
        <v>761095</v>
      </c>
      <c r="H190" s="15">
        <f t="shared" si="3"/>
        <v>0.708954911065675</v>
      </c>
    </row>
    <row r="191" spans="1:8" ht="12.75">
      <c r="A191" s="16"/>
      <c r="B191" s="17" t="s">
        <v>305</v>
      </c>
      <c r="C191" s="22"/>
      <c r="D191" s="18"/>
      <c r="E191" s="18"/>
      <c r="F191" s="19">
        <f>SUM(F190,F162)</f>
        <v>1295485</v>
      </c>
      <c r="G191" s="19">
        <f>SUM(G190,G162)</f>
        <v>883777</v>
      </c>
      <c r="H191" s="15">
        <f t="shared" si="3"/>
        <v>0.6821977869292195</v>
      </c>
    </row>
    <row r="192" spans="1:8" ht="23.25" customHeight="1">
      <c r="A192" s="16"/>
      <c r="B192" s="17" t="s">
        <v>306</v>
      </c>
      <c r="C192" s="17" t="s">
        <v>73</v>
      </c>
      <c r="D192" s="20" t="s">
        <v>74</v>
      </c>
      <c r="E192" s="21" t="s">
        <v>307</v>
      </c>
      <c r="F192" s="19">
        <v>260000</v>
      </c>
      <c r="G192" s="19">
        <v>260000</v>
      </c>
      <c r="H192" s="15">
        <f t="shared" si="3"/>
        <v>1</v>
      </c>
    </row>
    <row r="193" spans="1:8" ht="29.25" customHeight="1">
      <c r="A193" s="16"/>
      <c r="B193" s="16"/>
      <c r="C193" s="16"/>
      <c r="D193" s="122" t="s">
        <v>308</v>
      </c>
      <c r="E193" s="7" t="s">
        <v>309</v>
      </c>
      <c r="F193" s="51">
        <v>6000</v>
      </c>
      <c r="G193" s="19">
        <v>6000</v>
      </c>
      <c r="H193" s="15">
        <f t="shared" si="3"/>
        <v>1</v>
      </c>
    </row>
    <row r="194" spans="1:8" ht="19.5">
      <c r="A194" s="16"/>
      <c r="B194" s="16"/>
      <c r="C194" s="16"/>
      <c r="D194" s="123"/>
      <c r="E194" s="7" t="s">
        <v>310</v>
      </c>
      <c r="F194" s="51">
        <v>5000</v>
      </c>
      <c r="G194" s="19"/>
      <c r="H194" s="15">
        <f t="shared" si="3"/>
        <v>0</v>
      </c>
    </row>
    <row r="195" spans="1:8" ht="12.75">
      <c r="A195" s="16"/>
      <c r="B195" s="16"/>
      <c r="C195" s="17" t="s">
        <v>76</v>
      </c>
      <c r="D195" s="18"/>
      <c r="E195" s="31"/>
      <c r="F195" s="13">
        <f>SUM(F192:F194)</f>
        <v>271000</v>
      </c>
      <c r="G195" s="19">
        <f>SUM(G192:G194)</f>
        <v>266000</v>
      </c>
      <c r="H195" s="15">
        <f t="shared" si="3"/>
        <v>0.981549815498155</v>
      </c>
    </row>
    <row r="196" spans="1:8" ht="39">
      <c r="A196" s="16"/>
      <c r="B196" s="16"/>
      <c r="C196" s="17" t="s">
        <v>311</v>
      </c>
      <c r="D196" s="122" t="s">
        <v>312</v>
      </c>
      <c r="E196" s="7" t="s">
        <v>313</v>
      </c>
      <c r="F196" s="51">
        <v>3800</v>
      </c>
      <c r="G196" s="19">
        <v>3800</v>
      </c>
      <c r="H196" s="15">
        <f t="shared" si="3"/>
        <v>1</v>
      </c>
    </row>
    <row r="197" spans="1:8" ht="19.5">
      <c r="A197" s="16"/>
      <c r="B197" s="16"/>
      <c r="C197" s="16"/>
      <c r="D197" s="123"/>
      <c r="E197" s="7" t="s">
        <v>314</v>
      </c>
      <c r="F197" s="51">
        <v>11160</v>
      </c>
      <c r="G197" s="19">
        <v>11160</v>
      </c>
      <c r="H197" s="15">
        <f t="shared" si="3"/>
        <v>1</v>
      </c>
    </row>
    <row r="198" spans="1:8" ht="19.5">
      <c r="A198" s="16"/>
      <c r="B198" s="16"/>
      <c r="C198" s="16"/>
      <c r="D198" s="122" t="s">
        <v>315</v>
      </c>
      <c r="E198" s="7" t="s">
        <v>316</v>
      </c>
      <c r="F198" s="51">
        <v>11200</v>
      </c>
      <c r="G198" s="19">
        <v>11200</v>
      </c>
      <c r="H198" s="15">
        <f t="shared" si="3"/>
        <v>1</v>
      </c>
    </row>
    <row r="199" spans="1:8" ht="12.75">
      <c r="A199" s="16"/>
      <c r="B199" s="16"/>
      <c r="C199" s="16"/>
      <c r="D199" s="123"/>
      <c r="E199" s="7" t="s">
        <v>317</v>
      </c>
      <c r="F199" s="51">
        <v>11000</v>
      </c>
      <c r="G199" s="19">
        <v>11000</v>
      </c>
      <c r="H199" s="15">
        <f t="shared" si="3"/>
        <v>1</v>
      </c>
    </row>
    <row r="200" spans="1:8" ht="29.25">
      <c r="A200" s="16"/>
      <c r="B200" s="16"/>
      <c r="C200" s="16"/>
      <c r="D200" s="21" t="s">
        <v>318</v>
      </c>
      <c r="E200" s="7" t="s">
        <v>319</v>
      </c>
      <c r="F200" s="51">
        <v>14720</v>
      </c>
      <c r="G200" s="19">
        <v>14720</v>
      </c>
      <c r="H200" s="15">
        <f t="shared" si="3"/>
        <v>1</v>
      </c>
    </row>
    <row r="201" spans="1:8" ht="29.25">
      <c r="A201" s="16"/>
      <c r="B201" s="16"/>
      <c r="C201" s="16"/>
      <c r="D201" s="21" t="s">
        <v>320</v>
      </c>
      <c r="E201" s="7" t="s">
        <v>321</v>
      </c>
      <c r="F201" s="51">
        <v>7000</v>
      </c>
      <c r="G201" s="19">
        <v>7000</v>
      </c>
      <c r="H201" s="15">
        <f t="shared" si="3"/>
        <v>1</v>
      </c>
    </row>
    <row r="202" spans="1:8" ht="19.5">
      <c r="A202" s="16"/>
      <c r="B202" s="16"/>
      <c r="C202" s="16"/>
      <c r="D202" s="21" t="s">
        <v>322</v>
      </c>
      <c r="E202" s="7" t="s">
        <v>323</v>
      </c>
      <c r="F202" s="51">
        <v>11000</v>
      </c>
      <c r="G202" s="19">
        <v>11000</v>
      </c>
      <c r="H202" s="15">
        <f t="shared" si="3"/>
        <v>1</v>
      </c>
    </row>
    <row r="203" spans="1:8" ht="19.5" customHeight="1">
      <c r="A203" s="16"/>
      <c r="B203" s="16"/>
      <c r="C203" s="16"/>
      <c r="D203" s="122" t="s">
        <v>324</v>
      </c>
      <c r="E203" s="7" t="s">
        <v>325</v>
      </c>
      <c r="F203" s="51">
        <v>5000</v>
      </c>
      <c r="G203" s="19">
        <v>0</v>
      </c>
      <c r="H203" s="15">
        <f t="shared" si="3"/>
        <v>0</v>
      </c>
    </row>
    <row r="204" spans="1:8" ht="17.25" customHeight="1">
      <c r="A204" s="16"/>
      <c r="B204" s="16"/>
      <c r="C204" s="16"/>
      <c r="D204" s="123"/>
      <c r="E204" s="7" t="s">
        <v>326</v>
      </c>
      <c r="F204" s="51">
        <v>5000</v>
      </c>
      <c r="G204" s="19">
        <v>5000</v>
      </c>
      <c r="H204" s="15">
        <f t="shared" si="3"/>
        <v>1</v>
      </c>
    </row>
    <row r="205" spans="1:8" ht="29.25">
      <c r="A205" s="16"/>
      <c r="B205" s="16"/>
      <c r="C205" s="16"/>
      <c r="D205" s="21" t="s">
        <v>327</v>
      </c>
      <c r="E205" s="7" t="s">
        <v>328</v>
      </c>
      <c r="F205" s="51">
        <v>33700</v>
      </c>
      <c r="G205" s="19">
        <v>33700</v>
      </c>
      <c r="H205" s="15">
        <f t="shared" si="3"/>
        <v>1</v>
      </c>
    </row>
    <row r="206" spans="1:8" ht="19.5" customHeight="1">
      <c r="A206" s="16"/>
      <c r="B206" s="16"/>
      <c r="C206" s="16"/>
      <c r="D206" s="122" t="s">
        <v>329</v>
      </c>
      <c r="E206" s="7" t="s">
        <v>330</v>
      </c>
      <c r="F206" s="51">
        <v>1900</v>
      </c>
      <c r="G206" s="19">
        <v>1900</v>
      </c>
      <c r="H206" s="15">
        <f t="shared" si="3"/>
        <v>1</v>
      </c>
    </row>
    <row r="207" spans="1:8" ht="15.75" customHeight="1">
      <c r="A207" s="16"/>
      <c r="B207" s="16"/>
      <c r="C207" s="16"/>
      <c r="D207" s="123"/>
      <c r="E207" s="7" t="s">
        <v>331</v>
      </c>
      <c r="F207" s="51">
        <v>6105</v>
      </c>
      <c r="G207" s="19">
        <v>6105</v>
      </c>
      <c r="H207" s="15">
        <f t="shared" si="3"/>
        <v>1</v>
      </c>
    </row>
    <row r="208" spans="1:8" ht="19.5">
      <c r="A208" s="16"/>
      <c r="B208" s="16"/>
      <c r="C208" s="16"/>
      <c r="D208" s="21" t="s">
        <v>332</v>
      </c>
      <c r="E208" s="7" t="s">
        <v>323</v>
      </c>
      <c r="F208" s="51">
        <v>11000</v>
      </c>
      <c r="G208" s="19">
        <v>11000</v>
      </c>
      <c r="H208" s="15">
        <f t="shared" si="3"/>
        <v>1</v>
      </c>
    </row>
    <row r="209" spans="1:8" ht="29.25">
      <c r="A209" s="16"/>
      <c r="B209" s="16"/>
      <c r="C209" s="16"/>
      <c r="D209" s="122" t="s">
        <v>333</v>
      </c>
      <c r="E209" s="7" t="s">
        <v>334</v>
      </c>
      <c r="F209" s="51">
        <v>6900</v>
      </c>
      <c r="G209" s="19">
        <v>6900</v>
      </c>
      <c r="H209" s="15">
        <f aca="true" t="shared" si="4" ref="H209:H228">G209/F209</f>
        <v>1</v>
      </c>
    </row>
    <row r="210" spans="1:8" ht="16.5" customHeight="1">
      <c r="A210" s="16"/>
      <c r="B210" s="16"/>
      <c r="C210" s="16"/>
      <c r="D210" s="123"/>
      <c r="E210" s="7" t="s">
        <v>335</v>
      </c>
      <c r="F210" s="51">
        <v>9600</v>
      </c>
      <c r="G210" s="19">
        <v>9600</v>
      </c>
      <c r="H210" s="15">
        <f t="shared" si="4"/>
        <v>1</v>
      </c>
    </row>
    <row r="211" spans="1:8" ht="21.75" customHeight="1">
      <c r="A211" s="16"/>
      <c r="B211" s="16"/>
      <c r="C211" s="16"/>
      <c r="D211" s="21" t="s">
        <v>336</v>
      </c>
      <c r="E211" s="21" t="s">
        <v>337</v>
      </c>
      <c r="F211" s="19">
        <v>11000</v>
      </c>
      <c r="G211" s="19">
        <v>11000</v>
      </c>
      <c r="H211" s="15">
        <f t="shared" si="4"/>
        <v>1</v>
      </c>
    </row>
    <row r="212" spans="1:8" ht="17.25" customHeight="1">
      <c r="A212" s="16"/>
      <c r="B212" s="16"/>
      <c r="C212" s="16"/>
      <c r="D212" s="21" t="s">
        <v>13</v>
      </c>
      <c r="E212" s="21" t="s">
        <v>338</v>
      </c>
      <c r="F212" s="19">
        <v>7000</v>
      </c>
      <c r="G212" s="19">
        <v>6919</v>
      </c>
      <c r="H212" s="15">
        <f t="shared" si="4"/>
        <v>0.9884285714285714</v>
      </c>
    </row>
    <row r="213" spans="1:8" ht="29.25">
      <c r="A213" s="16"/>
      <c r="B213" s="16"/>
      <c r="C213" s="16"/>
      <c r="D213" s="122" t="s">
        <v>264</v>
      </c>
      <c r="E213" s="7" t="s">
        <v>339</v>
      </c>
      <c r="F213" s="51">
        <v>3500</v>
      </c>
      <c r="G213" s="83">
        <v>3500</v>
      </c>
      <c r="H213" s="15">
        <f t="shared" si="4"/>
        <v>1</v>
      </c>
    </row>
    <row r="214" spans="1:8" ht="19.5">
      <c r="A214" s="16"/>
      <c r="B214" s="16"/>
      <c r="C214" s="16"/>
      <c r="D214" s="123"/>
      <c r="E214" s="29" t="s">
        <v>340</v>
      </c>
      <c r="F214" s="82">
        <v>4000</v>
      </c>
      <c r="G214" s="13">
        <v>4000</v>
      </c>
      <c r="H214" s="30">
        <f t="shared" si="4"/>
        <v>1</v>
      </c>
    </row>
    <row r="215" spans="1:8" ht="25.5" customHeight="1">
      <c r="A215" s="16"/>
      <c r="B215" s="16"/>
      <c r="C215" s="16"/>
      <c r="D215" s="21" t="s">
        <v>341</v>
      </c>
      <c r="E215" s="7" t="s">
        <v>342</v>
      </c>
      <c r="F215" s="51">
        <v>8900</v>
      </c>
      <c r="G215" s="19">
        <v>8900</v>
      </c>
      <c r="H215" s="15">
        <f t="shared" si="4"/>
        <v>1</v>
      </c>
    </row>
    <row r="216" spans="1:8" ht="39">
      <c r="A216" s="16"/>
      <c r="B216" s="16"/>
      <c r="C216" s="16"/>
      <c r="D216" s="21" t="s">
        <v>343</v>
      </c>
      <c r="E216" s="7" t="s">
        <v>344</v>
      </c>
      <c r="F216" s="51">
        <v>16240</v>
      </c>
      <c r="G216" s="19">
        <v>16240</v>
      </c>
      <c r="H216" s="15">
        <f t="shared" si="4"/>
        <v>1</v>
      </c>
    </row>
    <row r="217" spans="1:8" ht="29.25">
      <c r="A217" s="16"/>
      <c r="B217" s="16"/>
      <c r="C217" s="16"/>
      <c r="D217" s="21" t="s">
        <v>345</v>
      </c>
      <c r="E217" s="7" t="s">
        <v>346</v>
      </c>
      <c r="F217" s="51">
        <v>8225</v>
      </c>
      <c r="G217" s="19">
        <v>8225</v>
      </c>
      <c r="H217" s="15">
        <f t="shared" si="4"/>
        <v>1</v>
      </c>
    </row>
    <row r="218" spans="1:8" ht="19.5">
      <c r="A218" s="16"/>
      <c r="B218" s="16"/>
      <c r="C218" s="16"/>
      <c r="D218" s="21" t="s">
        <v>347</v>
      </c>
      <c r="E218" s="7" t="s">
        <v>348</v>
      </c>
      <c r="F218" s="51">
        <v>5400</v>
      </c>
      <c r="G218" s="19">
        <v>5400</v>
      </c>
      <c r="H218" s="15">
        <f t="shared" si="4"/>
        <v>1</v>
      </c>
    </row>
    <row r="219" spans="1:8" ht="29.25" customHeight="1">
      <c r="A219" s="16"/>
      <c r="B219" s="16"/>
      <c r="C219" s="16"/>
      <c r="D219" s="122" t="s">
        <v>308</v>
      </c>
      <c r="E219" s="7" t="s">
        <v>349</v>
      </c>
      <c r="F219" s="51">
        <v>9000</v>
      </c>
      <c r="G219" s="19">
        <v>0</v>
      </c>
      <c r="H219" s="15">
        <f t="shared" si="4"/>
        <v>0</v>
      </c>
    </row>
    <row r="220" spans="1:8" ht="48.75">
      <c r="A220" s="16"/>
      <c r="B220" s="16"/>
      <c r="C220" s="16"/>
      <c r="D220" s="123"/>
      <c r="E220" s="7" t="s">
        <v>350</v>
      </c>
      <c r="F220" s="51">
        <v>6000</v>
      </c>
      <c r="G220" s="19">
        <v>0</v>
      </c>
      <c r="H220" s="15">
        <f t="shared" si="4"/>
        <v>0</v>
      </c>
    </row>
    <row r="221" spans="1:8" ht="12.75">
      <c r="A221" s="16"/>
      <c r="B221" s="16"/>
      <c r="C221" s="17" t="s">
        <v>351</v>
      </c>
      <c r="D221" s="18"/>
      <c r="E221" s="31"/>
      <c r="F221" s="13">
        <f>SUM(F196:F220)</f>
        <v>228350</v>
      </c>
      <c r="G221" s="19">
        <f>SUM(G196:G220)</f>
        <v>208269</v>
      </c>
      <c r="H221" s="15">
        <f t="shared" si="4"/>
        <v>0.9120604335449967</v>
      </c>
    </row>
    <row r="222" spans="1:8" ht="19.5">
      <c r="A222" s="16"/>
      <c r="B222" s="16"/>
      <c r="C222" s="17" t="s">
        <v>181</v>
      </c>
      <c r="D222" s="20" t="s">
        <v>352</v>
      </c>
      <c r="E222" s="21" t="s">
        <v>353</v>
      </c>
      <c r="F222" s="19">
        <v>57557</v>
      </c>
      <c r="G222" s="19">
        <v>36628</v>
      </c>
      <c r="H222" s="15">
        <f t="shared" si="4"/>
        <v>0.6363778515211008</v>
      </c>
    </row>
    <row r="223" spans="1:8" ht="35.25" customHeight="1">
      <c r="A223" s="16"/>
      <c r="B223" s="16"/>
      <c r="C223" s="16"/>
      <c r="D223" s="20" t="s">
        <v>354</v>
      </c>
      <c r="E223" s="21" t="s">
        <v>355</v>
      </c>
      <c r="F223" s="19">
        <v>7275</v>
      </c>
      <c r="G223" s="19">
        <v>0</v>
      </c>
      <c r="H223" s="15">
        <f t="shared" si="4"/>
        <v>0</v>
      </c>
    </row>
    <row r="224" spans="1:8" ht="19.5">
      <c r="A224" s="16"/>
      <c r="B224" s="16"/>
      <c r="C224" s="16"/>
      <c r="D224" s="21" t="s">
        <v>356</v>
      </c>
      <c r="E224" s="21" t="s">
        <v>357</v>
      </c>
      <c r="F224" s="19">
        <v>36870</v>
      </c>
      <c r="G224" s="19">
        <v>16718</v>
      </c>
      <c r="H224" s="15">
        <f t="shared" si="4"/>
        <v>0.453430973691348</v>
      </c>
    </row>
    <row r="225" spans="1:8" ht="19.5">
      <c r="A225" s="16"/>
      <c r="B225" s="16"/>
      <c r="C225" s="16"/>
      <c r="D225" s="21" t="s">
        <v>358</v>
      </c>
      <c r="E225" s="21" t="s">
        <v>359</v>
      </c>
      <c r="F225" s="19">
        <v>23550</v>
      </c>
      <c r="G225" s="19">
        <v>11775</v>
      </c>
      <c r="H225" s="15">
        <f t="shared" si="4"/>
        <v>0.5</v>
      </c>
    </row>
    <row r="226" spans="1:8" ht="12.75">
      <c r="A226" s="16"/>
      <c r="B226" s="16"/>
      <c r="C226" s="17" t="s">
        <v>184</v>
      </c>
      <c r="D226" s="18"/>
      <c r="E226" s="18"/>
      <c r="F226" s="19">
        <f>SUM(F222:F225)</f>
        <v>125252</v>
      </c>
      <c r="G226" s="19">
        <f>SUM(G222:G225)</f>
        <v>65121</v>
      </c>
      <c r="H226" s="15">
        <f t="shared" si="4"/>
        <v>0.5199198415993357</v>
      </c>
    </row>
    <row r="227" spans="1:8" ht="19.5">
      <c r="A227" s="16"/>
      <c r="B227" s="16"/>
      <c r="C227" s="17" t="s">
        <v>360</v>
      </c>
      <c r="D227" s="58" t="s">
        <v>361</v>
      </c>
      <c r="E227" s="59" t="s">
        <v>362</v>
      </c>
      <c r="F227" s="57">
        <v>40000</v>
      </c>
      <c r="G227" s="19">
        <v>4000</v>
      </c>
      <c r="H227" s="15">
        <f t="shared" si="4"/>
        <v>0.1</v>
      </c>
    </row>
    <row r="228" spans="1:8" ht="12.75">
      <c r="A228" s="16"/>
      <c r="B228" s="16"/>
      <c r="C228" s="17" t="s">
        <v>363</v>
      </c>
      <c r="D228" s="31"/>
      <c r="E228" s="31"/>
      <c r="F228" s="51">
        <f>SUM(F227:F227)</f>
        <v>40000</v>
      </c>
      <c r="G228" s="19">
        <f>SUM(G227:G227)</f>
        <v>4000</v>
      </c>
      <c r="H228" s="15">
        <f t="shared" si="4"/>
        <v>0.1</v>
      </c>
    </row>
    <row r="229" spans="1:8" ht="12.75">
      <c r="A229" s="16"/>
      <c r="B229" s="17" t="s">
        <v>364</v>
      </c>
      <c r="C229" s="22"/>
      <c r="D229" s="18"/>
      <c r="E229" s="18"/>
      <c r="F229" s="19">
        <f>SUM(F228,F226,F221,F195)</f>
        <v>664602</v>
      </c>
      <c r="G229" s="19">
        <f>SUM(G228,G226,G221,G195)</f>
        <v>543390</v>
      </c>
      <c r="H229" s="19">
        <f>SUM(H228,H226,H221,H195)</f>
        <v>2.5135300906424876</v>
      </c>
    </row>
    <row r="230" spans="1:8" ht="12.75">
      <c r="A230" s="71" t="s">
        <v>365</v>
      </c>
      <c r="B230" s="72"/>
      <c r="C230" s="72"/>
      <c r="D230" s="73"/>
      <c r="E230" s="73"/>
      <c r="F230" s="74">
        <f>SUM(F229,F191)</f>
        <v>1960087</v>
      </c>
      <c r="G230" s="74">
        <f>SUM(G229,G191)</f>
        <v>1427167</v>
      </c>
      <c r="H230" s="75">
        <f aca="true" t="shared" si="5" ref="H230:H250">G230/F230</f>
        <v>0.7281141092206621</v>
      </c>
    </row>
    <row r="231" spans="1:8" ht="39">
      <c r="A231" s="17" t="s">
        <v>366</v>
      </c>
      <c r="B231" s="17" t="s">
        <v>367</v>
      </c>
      <c r="C231" s="17" t="s">
        <v>40</v>
      </c>
      <c r="D231" s="20" t="s">
        <v>368</v>
      </c>
      <c r="E231" s="21" t="s">
        <v>369</v>
      </c>
      <c r="F231" s="19">
        <v>84955</v>
      </c>
      <c r="G231" s="19">
        <v>84955</v>
      </c>
      <c r="H231" s="15">
        <f t="shared" si="5"/>
        <v>1</v>
      </c>
    </row>
    <row r="232" spans="1:8" ht="12.75">
      <c r="A232" s="16"/>
      <c r="B232" s="16"/>
      <c r="C232" s="17" t="s">
        <v>64</v>
      </c>
      <c r="D232" s="18"/>
      <c r="E232" s="18"/>
      <c r="F232" s="19">
        <f>SUM(F231)</f>
        <v>84955</v>
      </c>
      <c r="G232" s="19">
        <f>SUM(G231)</f>
        <v>84955</v>
      </c>
      <c r="H232" s="15">
        <f t="shared" si="5"/>
        <v>1</v>
      </c>
    </row>
    <row r="233" spans="1:8" ht="12.75">
      <c r="A233" s="16"/>
      <c r="B233" s="17" t="s">
        <v>370</v>
      </c>
      <c r="C233" s="22"/>
      <c r="D233" s="18"/>
      <c r="E233" s="18"/>
      <c r="F233" s="19">
        <f>SUM(F232)</f>
        <v>84955</v>
      </c>
      <c r="G233" s="19">
        <f>SUM(G232)</f>
        <v>84955</v>
      </c>
      <c r="H233" s="15">
        <f t="shared" si="5"/>
        <v>1</v>
      </c>
    </row>
    <row r="234" spans="1:8" ht="19.5">
      <c r="A234" s="16"/>
      <c r="B234" s="17" t="s">
        <v>371</v>
      </c>
      <c r="C234" s="17" t="s">
        <v>40</v>
      </c>
      <c r="D234" s="7" t="s">
        <v>179</v>
      </c>
      <c r="E234" s="7" t="s">
        <v>372</v>
      </c>
      <c r="F234" s="60">
        <v>50000</v>
      </c>
      <c r="G234" s="19">
        <v>0</v>
      </c>
      <c r="H234" s="15">
        <f t="shared" si="5"/>
        <v>0</v>
      </c>
    </row>
    <row r="235" spans="1:8" ht="39">
      <c r="A235" s="16"/>
      <c r="B235" s="16"/>
      <c r="C235" s="16"/>
      <c r="D235" s="7" t="s">
        <v>179</v>
      </c>
      <c r="E235" s="12" t="s">
        <v>373</v>
      </c>
      <c r="F235" s="19">
        <v>5000</v>
      </c>
      <c r="G235" s="19">
        <v>0</v>
      </c>
      <c r="H235" s="15">
        <f t="shared" si="5"/>
        <v>0</v>
      </c>
    </row>
    <row r="236" spans="1:8" ht="12.75">
      <c r="A236" s="16"/>
      <c r="B236" s="16"/>
      <c r="C236" s="17" t="s">
        <v>64</v>
      </c>
      <c r="D236" s="18"/>
      <c r="E236" s="18"/>
      <c r="F236" s="19">
        <f>SUM(F234:F235)</f>
        <v>55000</v>
      </c>
      <c r="G236" s="19">
        <f>SUM(G234:G235)</f>
        <v>0</v>
      </c>
      <c r="H236" s="15">
        <f t="shared" si="5"/>
        <v>0</v>
      </c>
    </row>
    <row r="237" spans="1:8" ht="12.75">
      <c r="A237" s="16"/>
      <c r="B237" s="17" t="s">
        <v>374</v>
      </c>
      <c r="C237" s="22"/>
      <c r="D237" s="18"/>
      <c r="E237" s="18"/>
      <c r="F237" s="19">
        <f>SUM(F236)</f>
        <v>55000</v>
      </c>
      <c r="G237" s="19">
        <f>SUM(G236)</f>
        <v>0</v>
      </c>
      <c r="H237" s="15">
        <f t="shared" si="5"/>
        <v>0</v>
      </c>
    </row>
    <row r="238" spans="1:8" ht="12.75">
      <c r="A238" s="71" t="s">
        <v>375</v>
      </c>
      <c r="B238" s="72"/>
      <c r="C238" s="72"/>
      <c r="D238" s="73"/>
      <c r="E238" s="73"/>
      <c r="F238" s="74">
        <f>SUM(F237,F233)</f>
        <v>139955</v>
      </c>
      <c r="G238" s="74">
        <f>SUM(G237,G233)</f>
        <v>84955</v>
      </c>
      <c r="H238" s="75">
        <f t="shared" si="5"/>
        <v>0.6070165410310457</v>
      </c>
    </row>
    <row r="239" spans="1:8" ht="24" customHeight="1">
      <c r="A239" s="17" t="s">
        <v>376</v>
      </c>
      <c r="B239" s="17" t="s">
        <v>377</v>
      </c>
      <c r="C239" s="46" t="s">
        <v>378</v>
      </c>
      <c r="D239" s="7" t="s">
        <v>379</v>
      </c>
      <c r="E239" s="24" t="s">
        <v>380</v>
      </c>
      <c r="F239" s="19">
        <v>1320000</v>
      </c>
      <c r="G239" s="19">
        <v>651610</v>
      </c>
      <c r="H239" s="15">
        <f t="shared" si="5"/>
        <v>0.4936439393939394</v>
      </c>
    </row>
    <row r="240" spans="1:8" ht="19.5">
      <c r="A240" s="11"/>
      <c r="B240" s="11"/>
      <c r="C240" s="114"/>
      <c r="D240" s="33" t="s">
        <v>381</v>
      </c>
      <c r="E240" s="7" t="s">
        <v>382</v>
      </c>
      <c r="F240" s="60">
        <v>75000</v>
      </c>
      <c r="G240" s="19">
        <v>0</v>
      </c>
      <c r="H240" s="15">
        <f t="shared" si="5"/>
        <v>0</v>
      </c>
    </row>
    <row r="241" spans="1:8" ht="12.75">
      <c r="A241" s="16"/>
      <c r="B241" s="16"/>
      <c r="C241" s="17" t="s">
        <v>383</v>
      </c>
      <c r="D241" s="31"/>
      <c r="E241" s="31"/>
      <c r="F241" s="19">
        <f>SUM(F239:F240)</f>
        <v>1395000</v>
      </c>
      <c r="G241" s="19">
        <f>SUM(G239:G240)</f>
        <v>651610</v>
      </c>
      <c r="H241" s="15">
        <f t="shared" si="5"/>
        <v>0.46710394265232974</v>
      </c>
    </row>
    <row r="242" spans="1:8" ht="12.75">
      <c r="A242" s="16"/>
      <c r="B242" s="17" t="s">
        <v>384</v>
      </c>
      <c r="C242" s="22"/>
      <c r="D242" s="18"/>
      <c r="E242" s="18"/>
      <c r="F242" s="19">
        <f>SUM(F241)</f>
        <v>1395000</v>
      </c>
      <c r="G242" s="19">
        <f>SUM(G241)</f>
        <v>651610</v>
      </c>
      <c r="H242" s="15">
        <f t="shared" si="5"/>
        <v>0.46710394265232974</v>
      </c>
    </row>
    <row r="243" spans="1:8" ht="39">
      <c r="A243" s="16"/>
      <c r="B243" s="17" t="s">
        <v>385</v>
      </c>
      <c r="C243" s="46" t="s">
        <v>378</v>
      </c>
      <c r="D243" s="7" t="s">
        <v>386</v>
      </c>
      <c r="E243" s="7" t="s">
        <v>387</v>
      </c>
      <c r="F243" s="19">
        <v>200000</v>
      </c>
      <c r="G243" s="19">
        <v>100000</v>
      </c>
      <c r="H243" s="15">
        <f t="shared" si="5"/>
        <v>0.5</v>
      </c>
    </row>
    <row r="244" spans="1:8" ht="39">
      <c r="A244" s="16"/>
      <c r="B244" s="11"/>
      <c r="C244" s="47"/>
      <c r="D244" s="7" t="s">
        <v>388</v>
      </c>
      <c r="E244" s="7" t="s">
        <v>389</v>
      </c>
      <c r="F244" s="60">
        <v>130000</v>
      </c>
      <c r="G244" s="19">
        <v>50857</v>
      </c>
      <c r="H244" s="15">
        <f t="shared" si="5"/>
        <v>0.3912076923076923</v>
      </c>
    </row>
    <row r="245" spans="1:8" ht="29.25">
      <c r="A245" s="16"/>
      <c r="B245" s="11"/>
      <c r="C245" s="114"/>
      <c r="D245" s="7" t="s">
        <v>390</v>
      </c>
      <c r="E245" s="7" t="s">
        <v>391</v>
      </c>
      <c r="F245" s="60">
        <v>20000</v>
      </c>
      <c r="G245" s="19">
        <v>0</v>
      </c>
      <c r="H245" s="15">
        <f t="shared" si="5"/>
        <v>0</v>
      </c>
    </row>
    <row r="246" spans="1:8" ht="12.75">
      <c r="A246" s="16"/>
      <c r="B246" s="16"/>
      <c r="C246" s="85" t="s">
        <v>383</v>
      </c>
      <c r="D246" s="86"/>
      <c r="E246" s="86"/>
      <c r="F246" s="83">
        <f>SUM(F243:F245)</f>
        <v>350000</v>
      </c>
      <c r="G246" s="83">
        <f>SUM(G243:G245)</f>
        <v>150857</v>
      </c>
      <c r="H246" s="15">
        <f t="shared" si="5"/>
        <v>0.43102</v>
      </c>
    </row>
    <row r="247" spans="1:8" ht="29.25">
      <c r="A247" s="16"/>
      <c r="B247" s="11"/>
      <c r="C247" s="27" t="s">
        <v>392</v>
      </c>
      <c r="D247" s="92" t="s">
        <v>393</v>
      </c>
      <c r="E247" s="29" t="s">
        <v>389</v>
      </c>
      <c r="F247" s="56">
        <v>250000</v>
      </c>
      <c r="G247" s="13">
        <v>44360</v>
      </c>
      <c r="H247" s="30">
        <f t="shared" si="5"/>
        <v>0.17744</v>
      </c>
    </row>
    <row r="248" spans="1:8" ht="12.75">
      <c r="A248" s="16"/>
      <c r="B248" s="11"/>
      <c r="C248" s="67" t="s">
        <v>394</v>
      </c>
      <c r="D248" s="68"/>
      <c r="E248" s="69"/>
      <c r="F248" s="60">
        <f>SUM(F247)</f>
        <v>250000</v>
      </c>
      <c r="G248" s="19">
        <f>SUM(G247)</f>
        <v>44360</v>
      </c>
      <c r="H248" s="15">
        <f t="shared" si="5"/>
        <v>0.17744</v>
      </c>
    </row>
    <row r="249" spans="1:8" ht="12.75">
      <c r="A249" s="16"/>
      <c r="B249" s="17" t="s">
        <v>395</v>
      </c>
      <c r="C249" s="61"/>
      <c r="D249" s="31"/>
      <c r="E249" s="31"/>
      <c r="F249" s="19">
        <f>SUM(F248,F246)</f>
        <v>600000</v>
      </c>
      <c r="G249" s="19">
        <f>SUM(G248,G246)</f>
        <v>195217</v>
      </c>
      <c r="H249" s="15">
        <f t="shared" si="5"/>
        <v>0.32536166666666666</v>
      </c>
    </row>
    <row r="250" spans="1:8" ht="39" customHeight="1">
      <c r="A250" s="16"/>
      <c r="B250" s="17" t="s">
        <v>396</v>
      </c>
      <c r="C250" s="46" t="s">
        <v>16</v>
      </c>
      <c r="D250" s="7" t="s">
        <v>397</v>
      </c>
      <c r="E250" s="121" t="s">
        <v>398</v>
      </c>
      <c r="F250" s="60">
        <v>58650</v>
      </c>
      <c r="G250" s="19">
        <v>58650</v>
      </c>
      <c r="H250" s="15">
        <f t="shared" si="5"/>
        <v>1</v>
      </c>
    </row>
    <row r="251" spans="1:8" ht="12.75">
      <c r="A251" s="16"/>
      <c r="B251" s="11"/>
      <c r="C251" s="114"/>
      <c r="D251" s="62" t="s">
        <v>399</v>
      </c>
      <c r="E251" s="121"/>
      <c r="F251" s="60">
        <v>41350</v>
      </c>
      <c r="G251" s="19">
        <v>41350</v>
      </c>
      <c r="H251" s="15"/>
    </row>
    <row r="252" spans="1:8" ht="12.75">
      <c r="A252" s="16"/>
      <c r="B252" s="16"/>
      <c r="C252" s="17" t="s">
        <v>21</v>
      </c>
      <c r="D252" s="31"/>
      <c r="E252" s="31"/>
      <c r="F252" s="19">
        <f>SUM(F250:F251)</f>
        <v>100000</v>
      </c>
      <c r="G252" s="19">
        <f>SUM(G250:G251)</f>
        <v>100000</v>
      </c>
      <c r="H252" s="15">
        <f aca="true" t="shared" si="6" ref="H252:H283">G252/F252</f>
        <v>1</v>
      </c>
    </row>
    <row r="253" spans="1:8" ht="19.5" customHeight="1">
      <c r="A253" s="16"/>
      <c r="B253" s="16"/>
      <c r="C253" s="63" t="s">
        <v>378</v>
      </c>
      <c r="D253" s="7" t="s">
        <v>400</v>
      </c>
      <c r="E253" s="97" t="s">
        <v>401</v>
      </c>
      <c r="F253" s="19">
        <v>30000</v>
      </c>
      <c r="G253" s="19">
        <v>30000</v>
      </c>
      <c r="H253" s="15">
        <f t="shared" si="6"/>
        <v>1</v>
      </c>
    </row>
    <row r="254" spans="1:8" ht="19.5" customHeight="1">
      <c r="A254" s="16"/>
      <c r="B254" s="16"/>
      <c r="C254" s="64"/>
      <c r="D254" s="7" t="s">
        <v>402</v>
      </c>
      <c r="E254" s="96"/>
      <c r="F254" s="19">
        <v>20000</v>
      </c>
      <c r="G254" s="19">
        <v>20000</v>
      </c>
      <c r="H254" s="15">
        <f t="shared" si="6"/>
        <v>1</v>
      </c>
    </row>
    <row r="255" spans="1:8" ht="12.75">
      <c r="A255" s="16"/>
      <c r="B255" s="16"/>
      <c r="C255" s="17" t="s">
        <v>383</v>
      </c>
      <c r="D255" s="31"/>
      <c r="E255" s="18"/>
      <c r="F255" s="19">
        <f>SUM(F253:F254)</f>
        <v>50000</v>
      </c>
      <c r="G255" s="19">
        <f>SUM(G253:G254)</f>
        <v>50000</v>
      </c>
      <c r="H255" s="15">
        <f t="shared" si="6"/>
        <v>1</v>
      </c>
    </row>
    <row r="256" spans="1:8" ht="12.75">
      <c r="A256" s="16"/>
      <c r="B256" s="17" t="s">
        <v>403</v>
      </c>
      <c r="C256" s="22"/>
      <c r="D256" s="18"/>
      <c r="E256" s="18"/>
      <c r="F256" s="19">
        <f>SUM(F255,F252)</f>
        <v>150000</v>
      </c>
      <c r="G256" s="19">
        <f>SUM(G255,G252)</f>
        <v>150000</v>
      </c>
      <c r="H256" s="15">
        <f t="shared" si="6"/>
        <v>1</v>
      </c>
    </row>
    <row r="257" spans="1:8" ht="12.75">
      <c r="A257" s="71" t="s">
        <v>404</v>
      </c>
      <c r="B257" s="72"/>
      <c r="C257" s="72"/>
      <c r="D257" s="73"/>
      <c r="E257" s="73"/>
      <c r="F257" s="74">
        <f>SUM(F256,F249,F242)</f>
        <v>2145000</v>
      </c>
      <c r="G257" s="74">
        <f>SUM(G256,G249,G242)</f>
        <v>996827</v>
      </c>
      <c r="H257" s="76">
        <f t="shared" si="6"/>
        <v>0.46472121212121215</v>
      </c>
    </row>
    <row r="258" spans="1:8" s="34" customFormat="1" ht="29.25">
      <c r="A258" s="32" t="s">
        <v>405</v>
      </c>
      <c r="B258" s="32" t="s">
        <v>406</v>
      </c>
      <c r="C258" s="32" t="s">
        <v>407</v>
      </c>
      <c r="D258" s="7" t="s">
        <v>41</v>
      </c>
      <c r="E258" s="7" t="s">
        <v>408</v>
      </c>
      <c r="F258" s="14">
        <v>7000</v>
      </c>
      <c r="G258" s="14">
        <v>7000</v>
      </c>
      <c r="H258" s="15">
        <f t="shared" si="6"/>
        <v>1</v>
      </c>
    </row>
    <row r="259" spans="1:8" s="34" customFormat="1" ht="19.5">
      <c r="A259" s="36"/>
      <c r="B259" s="36"/>
      <c r="C259" s="36"/>
      <c r="D259" s="7" t="s">
        <v>336</v>
      </c>
      <c r="E259" s="7" t="s">
        <v>409</v>
      </c>
      <c r="F259" s="14">
        <v>5600</v>
      </c>
      <c r="G259" s="14">
        <v>0</v>
      </c>
      <c r="H259" s="15">
        <f t="shared" si="6"/>
        <v>0</v>
      </c>
    </row>
    <row r="260" spans="1:8" s="34" customFormat="1" ht="12.75">
      <c r="A260" s="36"/>
      <c r="B260" s="36"/>
      <c r="C260" s="36"/>
      <c r="D260" s="115" t="s">
        <v>410</v>
      </c>
      <c r="E260" s="7" t="s">
        <v>411</v>
      </c>
      <c r="F260" s="14">
        <v>4500</v>
      </c>
      <c r="G260" s="14">
        <v>0</v>
      </c>
      <c r="H260" s="15">
        <f t="shared" si="6"/>
        <v>0</v>
      </c>
    </row>
    <row r="261" spans="1:8" s="34" customFormat="1" ht="12.75">
      <c r="A261" s="36"/>
      <c r="B261" s="36"/>
      <c r="C261" s="36"/>
      <c r="D261" s="116"/>
      <c r="E261" s="7" t="s">
        <v>412</v>
      </c>
      <c r="F261" s="14">
        <v>6000</v>
      </c>
      <c r="G261" s="14">
        <v>0</v>
      </c>
      <c r="H261" s="15">
        <f t="shared" si="6"/>
        <v>0</v>
      </c>
    </row>
    <row r="262" spans="1:8" s="34" customFormat="1" ht="12.75">
      <c r="A262" s="36"/>
      <c r="B262" s="36"/>
      <c r="C262" s="36"/>
      <c r="D262" s="117"/>
      <c r="E262" s="7" t="s">
        <v>413</v>
      </c>
      <c r="F262" s="14">
        <v>70000</v>
      </c>
      <c r="G262" s="14">
        <v>70000</v>
      </c>
      <c r="H262" s="15">
        <f t="shared" si="6"/>
        <v>1</v>
      </c>
    </row>
    <row r="263" spans="1:8" s="34" customFormat="1" ht="19.5">
      <c r="A263" s="36"/>
      <c r="B263" s="36"/>
      <c r="C263" s="36"/>
      <c r="D263" s="115" t="s">
        <v>414</v>
      </c>
      <c r="E263" s="7" t="s">
        <v>415</v>
      </c>
      <c r="F263" s="14">
        <v>7200</v>
      </c>
      <c r="G263" s="14">
        <v>7200</v>
      </c>
      <c r="H263" s="15">
        <f t="shared" si="6"/>
        <v>1</v>
      </c>
    </row>
    <row r="264" spans="1:8" s="34" customFormat="1" ht="48.75">
      <c r="A264" s="36"/>
      <c r="B264" s="36"/>
      <c r="C264" s="36"/>
      <c r="D264" s="116"/>
      <c r="E264" s="7" t="s">
        <v>416</v>
      </c>
      <c r="F264" s="14">
        <v>41500</v>
      </c>
      <c r="G264" s="14">
        <v>41500</v>
      </c>
      <c r="H264" s="15">
        <f t="shared" si="6"/>
        <v>1</v>
      </c>
    </row>
    <row r="265" spans="1:8" s="34" customFormat="1" ht="12.75">
      <c r="A265" s="36"/>
      <c r="B265" s="36"/>
      <c r="C265" s="36"/>
      <c r="D265" s="117"/>
      <c r="E265" s="7" t="s">
        <v>417</v>
      </c>
      <c r="F265" s="14">
        <v>83900</v>
      </c>
      <c r="G265" s="14">
        <v>83900</v>
      </c>
      <c r="H265" s="15">
        <f t="shared" si="6"/>
        <v>1</v>
      </c>
    </row>
    <row r="266" spans="1:8" s="34" customFormat="1" ht="19.5">
      <c r="A266" s="36"/>
      <c r="B266" s="36"/>
      <c r="C266" s="36"/>
      <c r="D266" s="7" t="s">
        <v>418</v>
      </c>
      <c r="E266" s="7" t="s">
        <v>419</v>
      </c>
      <c r="F266" s="14">
        <v>3000</v>
      </c>
      <c r="G266" s="14">
        <v>3000</v>
      </c>
      <c r="H266" s="15">
        <f t="shared" si="6"/>
        <v>1</v>
      </c>
    </row>
    <row r="267" spans="1:8" s="34" customFormat="1" ht="29.25">
      <c r="A267" s="36"/>
      <c r="B267" s="36"/>
      <c r="C267" s="36"/>
      <c r="D267" s="7" t="s">
        <v>420</v>
      </c>
      <c r="E267" s="7" t="s">
        <v>421</v>
      </c>
      <c r="F267" s="14">
        <v>4925</v>
      </c>
      <c r="G267" s="14">
        <v>4925</v>
      </c>
      <c r="H267" s="15">
        <f t="shared" si="6"/>
        <v>1</v>
      </c>
    </row>
    <row r="268" spans="1:8" s="34" customFormat="1" ht="29.25">
      <c r="A268" s="36"/>
      <c r="B268" s="36"/>
      <c r="C268" s="36"/>
      <c r="D268" s="7" t="s">
        <v>422</v>
      </c>
      <c r="E268" s="7" t="s">
        <v>423</v>
      </c>
      <c r="F268" s="14">
        <v>4600</v>
      </c>
      <c r="G268" s="14">
        <v>4600</v>
      </c>
      <c r="H268" s="15">
        <f t="shared" si="6"/>
        <v>1</v>
      </c>
    </row>
    <row r="269" spans="1:8" s="34" customFormat="1" ht="15.75" customHeight="1">
      <c r="A269" s="36"/>
      <c r="B269" s="36"/>
      <c r="C269" s="36"/>
      <c r="D269" s="7" t="s">
        <v>424</v>
      </c>
      <c r="E269" s="7" t="s">
        <v>425</v>
      </c>
      <c r="F269" s="14">
        <v>3000</v>
      </c>
      <c r="G269" s="14">
        <v>3000</v>
      </c>
      <c r="H269" s="15">
        <f t="shared" si="6"/>
        <v>1</v>
      </c>
    </row>
    <row r="270" spans="1:8" s="34" customFormat="1" ht="29.25">
      <c r="A270" s="36"/>
      <c r="B270" s="36"/>
      <c r="C270" s="36"/>
      <c r="D270" s="7" t="s">
        <v>426</v>
      </c>
      <c r="E270" s="7" t="s">
        <v>427</v>
      </c>
      <c r="F270" s="14">
        <v>10000</v>
      </c>
      <c r="G270" s="14">
        <v>0</v>
      </c>
      <c r="H270" s="15">
        <f t="shared" si="6"/>
        <v>0</v>
      </c>
    </row>
    <row r="271" spans="1:8" s="34" customFormat="1" ht="19.5">
      <c r="A271" s="36"/>
      <c r="B271" s="36"/>
      <c r="C271" s="36"/>
      <c r="D271" s="7" t="s">
        <v>98</v>
      </c>
      <c r="E271" s="7" t="s">
        <v>428</v>
      </c>
      <c r="F271" s="14">
        <v>1500</v>
      </c>
      <c r="G271" s="14">
        <v>1500</v>
      </c>
      <c r="H271" s="15">
        <f t="shared" si="6"/>
        <v>1</v>
      </c>
    </row>
    <row r="272" spans="1:8" s="34" customFormat="1" ht="19.5">
      <c r="A272" s="36"/>
      <c r="B272" s="36"/>
      <c r="C272" s="36"/>
      <c r="D272" s="7" t="s">
        <v>98</v>
      </c>
      <c r="E272" s="7" t="s">
        <v>429</v>
      </c>
      <c r="F272" s="14">
        <v>2000</v>
      </c>
      <c r="G272" s="14">
        <v>0</v>
      </c>
      <c r="H272" s="15">
        <f t="shared" si="6"/>
        <v>0</v>
      </c>
    </row>
    <row r="273" spans="1:8" s="34" customFormat="1" ht="29.25">
      <c r="A273" s="36"/>
      <c r="B273" s="36"/>
      <c r="C273" s="36"/>
      <c r="D273" s="7" t="s">
        <v>430</v>
      </c>
      <c r="E273" s="7" t="s">
        <v>431</v>
      </c>
      <c r="F273" s="14">
        <v>1975</v>
      </c>
      <c r="G273" s="14">
        <v>1975</v>
      </c>
      <c r="H273" s="15">
        <f t="shared" si="6"/>
        <v>1</v>
      </c>
    </row>
    <row r="274" spans="1:8" s="34" customFormat="1" ht="19.5">
      <c r="A274" s="36"/>
      <c r="B274" s="36"/>
      <c r="C274" s="36"/>
      <c r="D274" s="115" t="s">
        <v>432</v>
      </c>
      <c r="E274" s="7" t="s">
        <v>433</v>
      </c>
      <c r="F274" s="14">
        <v>30000</v>
      </c>
      <c r="G274" s="14">
        <v>30000</v>
      </c>
      <c r="H274" s="15">
        <f t="shared" si="6"/>
        <v>1</v>
      </c>
    </row>
    <row r="275" spans="1:8" s="34" customFormat="1" ht="29.25">
      <c r="A275" s="36"/>
      <c r="B275" s="36"/>
      <c r="C275" s="36"/>
      <c r="D275" s="117"/>
      <c r="E275" s="7" t="s">
        <v>434</v>
      </c>
      <c r="F275" s="14">
        <v>19200</v>
      </c>
      <c r="G275" s="14">
        <v>19200</v>
      </c>
      <c r="H275" s="15">
        <f t="shared" si="6"/>
        <v>1</v>
      </c>
    </row>
    <row r="276" spans="1:8" s="34" customFormat="1" ht="19.5">
      <c r="A276" s="36"/>
      <c r="B276" s="36"/>
      <c r="C276" s="36"/>
      <c r="D276" s="7" t="s">
        <v>435</v>
      </c>
      <c r="E276" s="7" t="s">
        <v>436</v>
      </c>
      <c r="F276" s="14">
        <v>7000</v>
      </c>
      <c r="G276" s="14">
        <v>7000</v>
      </c>
      <c r="H276" s="15">
        <f t="shared" si="6"/>
        <v>1</v>
      </c>
    </row>
    <row r="277" spans="1:8" s="34" customFormat="1" ht="48.75">
      <c r="A277" s="36"/>
      <c r="B277" s="36"/>
      <c r="C277" s="36"/>
      <c r="D277" s="7" t="s">
        <v>437</v>
      </c>
      <c r="E277" s="7" t="s">
        <v>438</v>
      </c>
      <c r="F277" s="14">
        <v>17230</v>
      </c>
      <c r="G277" s="14">
        <v>17230</v>
      </c>
      <c r="H277" s="15">
        <f t="shared" si="6"/>
        <v>1</v>
      </c>
    </row>
    <row r="278" spans="1:8" s="34" customFormat="1" ht="19.5">
      <c r="A278" s="36"/>
      <c r="B278" s="36"/>
      <c r="C278" s="36"/>
      <c r="D278" s="7" t="s">
        <v>439</v>
      </c>
      <c r="E278" s="7" t="s">
        <v>440</v>
      </c>
      <c r="F278" s="14">
        <v>21570</v>
      </c>
      <c r="G278" s="14">
        <v>21570</v>
      </c>
      <c r="H278" s="15">
        <f t="shared" si="6"/>
        <v>1</v>
      </c>
    </row>
    <row r="279" spans="1:8" s="34" customFormat="1" ht="29.25">
      <c r="A279" s="36"/>
      <c r="B279" s="36"/>
      <c r="C279" s="36"/>
      <c r="D279" s="7" t="s">
        <v>441</v>
      </c>
      <c r="E279" s="7" t="s">
        <v>442</v>
      </c>
      <c r="F279" s="14">
        <v>12300</v>
      </c>
      <c r="G279" s="14">
        <v>12300</v>
      </c>
      <c r="H279" s="15">
        <f t="shared" si="6"/>
        <v>1</v>
      </c>
    </row>
    <row r="280" spans="1:8" s="34" customFormat="1" ht="19.5">
      <c r="A280" s="36"/>
      <c r="B280" s="36"/>
      <c r="C280" s="36"/>
      <c r="D280" s="7" t="s">
        <v>443</v>
      </c>
      <c r="E280" s="7" t="s">
        <v>444</v>
      </c>
      <c r="F280" s="14">
        <v>31600</v>
      </c>
      <c r="G280" s="14">
        <v>31600</v>
      </c>
      <c r="H280" s="15">
        <f t="shared" si="6"/>
        <v>1</v>
      </c>
    </row>
    <row r="281" spans="1:8" s="34" customFormat="1" ht="19.5">
      <c r="A281" s="36"/>
      <c r="B281" s="36"/>
      <c r="C281" s="36"/>
      <c r="D281" s="7" t="s">
        <v>445</v>
      </c>
      <c r="E281" s="7" t="s">
        <v>446</v>
      </c>
      <c r="F281" s="14">
        <v>20000</v>
      </c>
      <c r="G281" s="14">
        <v>20000</v>
      </c>
      <c r="H281" s="15">
        <f t="shared" si="6"/>
        <v>1</v>
      </c>
    </row>
    <row r="282" spans="1:8" s="34" customFormat="1" ht="19.5">
      <c r="A282" s="36"/>
      <c r="B282" s="36"/>
      <c r="C282" s="36"/>
      <c r="D282" s="7" t="s">
        <v>447</v>
      </c>
      <c r="E282" s="7" t="s">
        <v>448</v>
      </c>
      <c r="F282" s="14">
        <v>10700</v>
      </c>
      <c r="G282" s="14">
        <v>10700</v>
      </c>
      <c r="H282" s="15">
        <f t="shared" si="6"/>
        <v>1</v>
      </c>
    </row>
    <row r="283" spans="1:8" s="34" customFormat="1" ht="19.5">
      <c r="A283" s="36"/>
      <c r="B283" s="36"/>
      <c r="C283" s="36"/>
      <c r="D283" s="7" t="s">
        <v>449</v>
      </c>
      <c r="E283" s="7" t="s">
        <v>450</v>
      </c>
      <c r="F283" s="14">
        <v>18000</v>
      </c>
      <c r="G283" s="14">
        <v>18000</v>
      </c>
      <c r="H283" s="15">
        <f t="shared" si="6"/>
        <v>1</v>
      </c>
    </row>
    <row r="284" spans="1:8" s="34" customFormat="1" ht="29.25">
      <c r="A284" s="36"/>
      <c r="B284" s="36"/>
      <c r="C284" s="36"/>
      <c r="D284" s="115" t="s">
        <v>451</v>
      </c>
      <c r="E284" s="7" t="s">
        <v>452</v>
      </c>
      <c r="F284" s="14">
        <v>2000</v>
      </c>
      <c r="G284" s="14">
        <v>2000</v>
      </c>
      <c r="H284" s="15">
        <f aca="true" t="shared" si="7" ref="H284:H300">G284/F284</f>
        <v>1</v>
      </c>
    </row>
    <row r="285" spans="1:8" s="34" customFormat="1" ht="19.5">
      <c r="A285" s="36"/>
      <c r="B285" s="36"/>
      <c r="C285" s="36"/>
      <c r="D285" s="117"/>
      <c r="E285" s="7" t="s">
        <v>453</v>
      </c>
      <c r="F285" s="14">
        <v>12100</v>
      </c>
      <c r="G285" s="14">
        <v>12100</v>
      </c>
      <c r="H285" s="15">
        <f t="shared" si="7"/>
        <v>1</v>
      </c>
    </row>
    <row r="286" spans="1:8" s="34" customFormat="1" ht="19.5" customHeight="1">
      <c r="A286" s="36"/>
      <c r="B286" s="36"/>
      <c r="C286" s="36"/>
      <c r="D286" s="115" t="s">
        <v>454</v>
      </c>
      <c r="E286" s="7" t="s">
        <v>455</v>
      </c>
      <c r="F286" s="14">
        <v>4000</v>
      </c>
      <c r="G286" s="14">
        <v>0</v>
      </c>
      <c r="H286" s="15">
        <f t="shared" si="7"/>
        <v>0</v>
      </c>
    </row>
    <row r="287" spans="1:8" s="34" customFormat="1" ht="19.5" customHeight="1">
      <c r="A287" s="36"/>
      <c r="B287" s="36"/>
      <c r="C287" s="36"/>
      <c r="D287" s="116"/>
      <c r="E287" s="7" t="s">
        <v>456</v>
      </c>
      <c r="F287" s="14">
        <v>1600</v>
      </c>
      <c r="G287" s="14">
        <v>1600</v>
      </c>
      <c r="H287" s="15">
        <f t="shared" si="7"/>
        <v>1</v>
      </c>
    </row>
    <row r="288" spans="1:8" s="34" customFormat="1" ht="19.5">
      <c r="A288" s="36"/>
      <c r="B288" s="36"/>
      <c r="C288" s="36"/>
      <c r="D288" s="125"/>
      <c r="E288" s="7" t="s">
        <v>457</v>
      </c>
      <c r="F288" s="14">
        <v>1000</v>
      </c>
      <c r="G288" s="14">
        <v>1000</v>
      </c>
      <c r="H288" s="15">
        <f t="shared" si="7"/>
        <v>1</v>
      </c>
    </row>
    <row r="289" spans="1:8" ht="12.75">
      <c r="A289" s="16"/>
      <c r="B289" s="16"/>
      <c r="C289" s="17" t="s">
        <v>458</v>
      </c>
      <c r="D289" s="18"/>
      <c r="E289" s="31"/>
      <c r="F289" s="13">
        <f>SUM(F258:F288)</f>
        <v>465000</v>
      </c>
      <c r="G289" s="13">
        <f>SUM(G258:G288)</f>
        <v>432900</v>
      </c>
      <c r="H289" s="30">
        <f t="shared" si="7"/>
        <v>0.9309677419354838</v>
      </c>
    </row>
    <row r="290" spans="1:8" ht="12.75">
      <c r="A290" s="16"/>
      <c r="B290" s="17" t="s">
        <v>459</v>
      </c>
      <c r="C290" s="22"/>
      <c r="D290" s="18"/>
      <c r="E290" s="18"/>
      <c r="F290" s="19">
        <f>SUM(F289)</f>
        <v>465000</v>
      </c>
      <c r="G290" s="19">
        <f>SUM(G289)</f>
        <v>432900</v>
      </c>
      <c r="H290" s="15">
        <f t="shared" si="7"/>
        <v>0.9309677419354838</v>
      </c>
    </row>
    <row r="291" spans="1:8" ht="12.75">
      <c r="A291" s="71" t="s">
        <v>460</v>
      </c>
      <c r="B291" s="72"/>
      <c r="C291" s="72"/>
      <c r="D291" s="73"/>
      <c r="E291" s="73"/>
      <c r="F291" s="74">
        <f>SUM(F290)</f>
        <v>465000</v>
      </c>
      <c r="G291" s="74">
        <f>SUM(G290)</f>
        <v>432900</v>
      </c>
      <c r="H291" s="75">
        <f t="shared" si="7"/>
        <v>0.9309677419354838</v>
      </c>
    </row>
    <row r="292" spans="1:8" ht="29.25">
      <c r="A292" s="17" t="s">
        <v>461</v>
      </c>
      <c r="B292" s="17" t="s">
        <v>462</v>
      </c>
      <c r="C292" s="17" t="s">
        <v>77</v>
      </c>
      <c r="D292" s="20" t="s">
        <v>463</v>
      </c>
      <c r="E292" s="21" t="s">
        <v>464</v>
      </c>
      <c r="F292" s="19">
        <v>10000</v>
      </c>
      <c r="G292" s="19">
        <v>10000</v>
      </c>
      <c r="H292" s="15">
        <f t="shared" si="7"/>
        <v>1</v>
      </c>
    </row>
    <row r="293" spans="1:8" ht="12.75">
      <c r="A293" s="16"/>
      <c r="B293" s="16"/>
      <c r="C293" s="17" t="s">
        <v>180</v>
      </c>
      <c r="D293" s="18"/>
      <c r="E293" s="18"/>
      <c r="F293" s="19">
        <f>SUM(F292)</f>
        <v>10000</v>
      </c>
      <c r="G293" s="19">
        <f>SUM(G292)</f>
        <v>10000</v>
      </c>
      <c r="H293" s="15">
        <f t="shared" si="7"/>
        <v>1</v>
      </c>
    </row>
    <row r="294" spans="1:8" ht="12.75">
      <c r="A294" s="16"/>
      <c r="B294" s="17" t="s">
        <v>465</v>
      </c>
      <c r="C294" s="22"/>
      <c r="D294" s="18"/>
      <c r="E294" s="18"/>
      <c r="F294" s="19">
        <f>SUM(F293)</f>
        <v>10000</v>
      </c>
      <c r="G294" s="19">
        <f>SUM(G293)</f>
        <v>10000</v>
      </c>
      <c r="H294" s="15">
        <f t="shared" si="7"/>
        <v>1</v>
      </c>
    </row>
    <row r="295" spans="1:8" ht="19.5">
      <c r="A295" s="16"/>
      <c r="B295" s="17" t="s">
        <v>466</v>
      </c>
      <c r="C295" s="17" t="s">
        <v>77</v>
      </c>
      <c r="D295" s="20" t="s">
        <v>467</v>
      </c>
      <c r="E295" s="21" t="s">
        <v>468</v>
      </c>
      <c r="F295" s="19">
        <v>60000</v>
      </c>
      <c r="G295" s="19">
        <v>60000</v>
      </c>
      <c r="H295" s="15">
        <f t="shared" si="7"/>
        <v>1</v>
      </c>
    </row>
    <row r="296" spans="1:8" ht="19.5">
      <c r="A296" s="16"/>
      <c r="B296" s="16"/>
      <c r="C296" s="16"/>
      <c r="D296" s="20" t="s">
        <v>469</v>
      </c>
      <c r="E296" s="21" t="s">
        <v>470</v>
      </c>
      <c r="F296" s="19">
        <v>560000</v>
      </c>
      <c r="G296" s="19">
        <v>0</v>
      </c>
      <c r="H296" s="15">
        <f t="shared" si="7"/>
        <v>0</v>
      </c>
    </row>
    <row r="297" spans="1:8" ht="12.75">
      <c r="A297" s="16"/>
      <c r="B297" s="16"/>
      <c r="C297" s="17" t="s">
        <v>180</v>
      </c>
      <c r="D297" s="18"/>
      <c r="E297" s="18"/>
      <c r="F297" s="19">
        <f>SUM(F295:F296)</f>
        <v>620000</v>
      </c>
      <c r="G297" s="19">
        <f>SUM(G295:G296)</f>
        <v>60000</v>
      </c>
      <c r="H297" s="15">
        <f t="shared" si="7"/>
        <v>0.0967741935483871</v>
      </c>
    </row>
    <row r="298" spans="1:8" ht="12.75">
      <c r="A298" s="16"/>
      <c r="B298" s="17" t="s">
        <v>471</v>
      </c>
      <c r="C298" s="22"/>
      <c r="D298" s="18"/>
      <c r="E298" s="18"/>
      <c r="F298" s="19">
        <f>SUM(F297)</f>
        <v>620000</v>
      </c>
      <c r="G298" s="19">
        <f>SUM(G297)</f>
        <v>60000</v>
      </c>
      <c r="H298" s="15">
        <f t="shared" si="7"/>
        <v>0.0967741935483871</v>
      </c>
    </row>
    <row r="299" spans="1:8" ht="12.75">
      <c r="A299" s="71" t="s">
        <v>472</v>
      </c>
      <c r="B299" s="72"/>
      <c r="C299" s="72"/>
      <c r="D299" s="73"/>
      <c r="E299" s="73"/>
      <c r="F299" s="74">
        <f>SUM(F298,F294)</f>
        <v>630000</v>
      </c>
      <c r="G299" s="74">
        <f>SUM(G298,G294)</f>
        <v>70000</v>
      </c>
      <c r="H299" s="75">
        <f t="shared" si="7"/>
        <v>0.1111111111111111</v>
      </c>
    </row>
    <row r="300" spans="1:8" ht="12.75">
      <c r="A300" s="77" t="s">
        <v>473</v>
      </c>
      <c r="B300" s="78"/>
      <c r="C300" s="78"/>
      <c r="D300" s="79"/>
      <c r="E300" s="79"/>
      <c r="F300" s="80">
        <f>SUM(F299,F291,F257,F238,F230,F160,F145,F37,F19,F13)</f>
        <v>14886322</v>
      </c>
      <c r="G300" s="80">
        <f>SUM(G299,G291,G257,G238,G230,G160,G145,G37,G19,G13)</f>
        <v>8607021.3</v>
      </c>
      <c r="H300" s="81">
        <f t="shared" si="7"/>
        <v>0.5781832006589674</v>
      </c>
    </row>
  </sheetData>
  <mergeCells count="48">
    <mergeCell ref="D274:D275"/>
    <mergeCell ref="D286:D288"/>
    <mergeCell ref="D213:D214"/>
    <mergeCell ref="D219:D220"/>
    <mergeCell ref="D260:D262"/>
    <mergeCell ref="D263:D265"/>
    <mergeCell ref="D284:D285"/>
    <mergeCell ref="D198:D199"/>
    <mergeCell ref="D203:D204"/>
    <mergeCell ref="D209:D210"/>
    <mergeCell ref="D206:D207"/>
    <mergeCell ref="D172:D175"/>
    <mergeCell ref="D184:D186"/>
    <mergeCell ref="D193:D194"/>
    <mergeCell ref="D196:D197"/>
    <mergeCell ref="D54:D55"/>
    <mergeCell ref="D47:D48"/>
    <mergeCell ref="D42:D43"/>
    <mergeCell ref="D166:D167"/>
    <mergeCell ref="D103:D108"/>
    <mergeCell ref="D96:D97"/>
    <mergeCell ref="D117:D118"/>
    <mergeCell ref="D56:D57"/>
    <mergeCell ref="E253:E254"/>
    <mergeCell ref="C250:C251"/>
    <mergeCell ref="E250:E251"/>
    <mergeCell ref="C243:C245"/>
    <mergeCell ref="C248:E248"/>
    <mergeCell ref="D155:D156"/>
    <mergeCell ref="C239:C240"/>
    <mergeCell ref="E14:E16"/>
    <mergeCell ref="D92:D94"/>
    <mergeCell ref="D85:D86"/>
    <mergeCell ref="D120:D121"/>
    <mergeCell ref="D122:D123"/>
    <mergeCell ref="D127:D129"/>
    <mergeCell ref="D146:D147"/>
    <mergeCell ref="D109:D111"/>
    <mergeCell ref="D61:D62"/>
    <mergeCell ref="D69:D70"/>
    <mergeCell ref="A2:H2"/>
    <mergeCell ref="B132:E132"/>
    <mergeCell ref="A14:A16"/>
    <mergeCell ref="B14:B16"/>
    <mergeCell ref="C14:C16"/>
    <mergeCell ref="F14:F16"/>
    <mergeCell ref="H14:H16"/>
    <mergeCell ref="D65:D67"/>
  </mergeCells>
  <printOptions/>
  <pageMargins left="0.75" right="0.24" top="0.71" bottom="0.56" header="0.3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2016-08-17T13:05:06Z</cp:lastPrinted>
  <dcterms:created xsi:type="dcterms:W3CDTF">2016-08-05T12:09:40Z</dcterms:created>
  <dcterms:modified xsi:type="dcterms:W3CDTF">2016-08-17T13:25:39Z</dcterms:modified>
  <cp:category/>
  <cp:version/>
  <cp:contentType/>
  <cp:contentStatus/>
</cp:coreProperties>
</file>