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720" activeTab="0"/>
  </bookViews>
  <sheets>
    <sheet name="GRANTY zał nr 7" sheetId="1" r:id="rId1"/>
  </sheets>
  <definedNames>
    <definedName name="_xlnm.Print_Titles" localSheetId="0">'GRANTY zał nr 7'!$4:$4</definedName>
  </definedNames>
  <calcPr fullCalcOnLoad="1"/>
</workbook>
</file>

<file path=xl/sharedStrings.xml><?xml version="1.0" encoding="utf-8"?>
<sst xmlns="http://schemas.openxmlformats.org/spreadsheetml/2006/main" count="582" uniqueCount="452">
  <si>
    <t>WYKONANIE WYDATKÓW NA REALIZACJĘ ZADAŃ WŁASNYCH GMINY PRZEZ ORGANIZACJE PROWADZĄCE DZIAŁALNOŚĆ POŻYTKU PUBLICZNEGO ZA I PÓŁROCZE 2015 ROKU</t>
  </si>
  <si>
    <t xml:space="preserve">Dział </t>
  </si>
  <si>
    <t>Rozdział</t>
  </si>
  <si>
    <t>Jednostka realizująca</t>
  </si>
  <si>
    <t>Organizacja pożytku publicznego</t>
  </si>
  <si>
    <t>Nazwa zadania</t>
  </si>
  <si>
    <t>Kwota przyznana</t>
  </si>
  <si>
    <t>Kwota przekazana</t>
  </si>
  <si>
    <t>% wyk.</t>
  </si>
  <si>
    <t>630</t>
  </si>
  <si>
    <t>63095</t>
  </si>
  <si>
    <t>RCO</t>
  </si>
  <si>
    <t>RCO Suma</t>
  </si>
  <si>
    <t>63095 Suma</t>
  </si>
  <si>
    <t>630 Suma</t>
  </si>
  <si>
    <t>MP</t>
  </si>
  <si>
    <t>BUDOWA GDYŃSKIEGO INKUBATORA PRZEDSIĘBIORCZOŚCI</t>
  </si>
  <si>
    <t>MP Suma</t>
  </si>
  <si>
    <t>PPNT</t>
  </si>
  <si>
    <t>PPNT Suma</t>
  </si>
  <si>
    <t>PROWADZENIE CENTRUM ORGANIZACJI POZARZĄDOWYCH</t>
  </si>
  <si>
    <t>STOWARZYSZENIE "OVUM"</t>
  </si>
  <si>
    <t>PROWADZENIE BIURA PORAD OBYWATELSKICH</t>
  </si>
  <si>
    <t>71095 Suma</t>
  </si>
  <si>
    <t>710 Suma</t>
  </si>
  <si>
    <t>801</t>
  </si>
  <si>
    <t>80195</t>
  </si>
  <si>
    <t>OE</t>
  </si>
  <si>
    <t>FUNDACJA STUDENTÓW I ABSOLWENTÓW UCZELNI WYŻSZYCH</t>
  </si>
  <si>
    <t>STOWARZYSZENIE ŚWIĘTEGO MIKOŁAJA BISKUPA</t>
  </si>
  <si>
    <t>STOWARZYSZENIE "CONCERTINO"</t>
  </si>
  <si>
    <t>STOWARZYSZENIE "IN GREMIO"</t>
  </si>
  <si>
    <t>STOWARZYSZENIE OBYWATELI PROJEKT WŁOCŁAWEK</t>
  </si>
  <si>
    <t>STOWARZYSZENIE POLSKICH ARTYSTÓW MUZYKÓW</t>
  </si>
  <si>
    <t>STOWARZYSZENIE PRZYJACIÓŁ GIMNAZJUM NR 4 W GDYNI</t>
  </si>
  <si>
    <t>STOWARZYSZENIE TALENT</t>
  </si>
  <si>
    <t>STOWARZYSZENIE TWÓRCZE I EDUKACYJNE "WYSPA"</t>
  </si>
  <si>
    <t>OE Suma</t>
  </si>
  <si>
    <t>PBZ</t>
  </si>
  <si>
    <t>WSPIERANIE MIĘDZYNARODOWYCH STAŻY I WYMIAN</t>
  </si>
  <si>
    <t>PBZ Suma</t>
  </si>
  <si>
    <t>GDYŃSKIE DEBATY MŁODYCH</t>
  </si>
  <si>
    <t>80195 Suma</t>
  </si>
  <si>
    <t>801 Suma</t>
  </si>
  <si>
    <t>851</t>
  </si>
  <si>
    <t>85153</t>
  </si>
  <si>
    <t>MOPS</t>
  </si>
  <si>
    <t>MOPS Suma</t>
  </si>
  <si>
    <t>85153 Suma</t>
  </si>
  <si>
    <t>85154</t>
  </si>
  <si>
    <t>OZ</t>
  </si>
  <si>
    <t>OZ Suma</t>
  </si>
  <si>
    <t>Z.PL.SPECJ.IM.K.LISIECKIEGO"DZIADKA</t>
  </si>
  <si>
    <t>Z.PL.SPECJ.IM.K.LISIECKIEGO"DZIADKA Suma</t>
  </si>
  <si>
    <t>85154 Suma</t>
  </si>
  <si>
    <t>85195</t>
  </si>
  <si>
    <t>FUNDACJA GDYŃSKI MOST NADZIEI</t>
  </si>
  <si>
    <t>AKADEMIA WALKI Z RAKIEM</t>
  </si>
  <si>
    <t>CARITAS ARCHIDIECEZJI GDAŃSKIEJ.</t>
  </si>
  <si>
    <t>FUNDACJA ZACHOWAJ SPRAWNOŚĆ</t>
  </si>
  <si>
    <t>STOW.ZIELONA MYŚL</t>
  </si>
  <si>
    <t>POLSKIE TOWARZYSTWO STWARDNIENIE ROZSIANEGO ODDZ.WOJEWÓDZKI Z SIEDZIBĄ W GDYNI</t>
  </si>
  <si>
    <t>ODWAŻNI WYGRYWAJĄ - PROFILAKTYKA RAKA JĄDRA</t>
  </si>
  <si>
    <t>STOWARZYSZENIE HOSPICJUM ŚW. WAWRZYŃCA</t>
  </si>
  <si>
    <t>PROWADZENIE PORADNI OPIEKI PALIATYWNEJ</t>
  </si>
  <si>
    <t>85195 Suma</t>
  </si>
  <si>
    <t>851 Suma</t>
  </si>
  <si>
    <t>852</t>
  </si>
  <si>
    <t>85201</t>
  </si>
  <si>
    <t>85201 Suma</t>
  </si>
  <si>
    <t>85203</t>
  </si>
  <si>
    <t>85203 Suma</t>
  </si>
  <si>
    <t>85295</t>
  </si>
  <si>
    <t>STOWARZYSZENIE AGAPE</t>
  </si>
  <si>
    <t>STOWARZYSZENIE ALTER - EGO</t>
  </si>
  <si>
    <t>85295 Suma</t>
  </si>
  <si>
    <t>852 Suma</t>
  </si>
  <si>
    <t>853</t>
  </si>
  <si>
    <t>85311</t>
  </si>
  <si>
    <t>PON</t>
  </si>
  <si>
    <t>AKTYWIZACJA OSÓB NIEPEŁNOSPRAWNYCH</t>
  </si>
  <si>
    <t>AKTYWIZACJA SPOŁECZNA</t>
  </si>
  <si>
    <t>BEZ MASKI</t>
  </si>
  <si>
    <t>DĄŻYĆ DO SPRAWNOŚCI</t>
  </si>
  <si>
    <t>DOMOWA REHABILITACJA CHORYCH NA MUKOWISCYDOZĘ</t>
  </si>
  <si>
    <t>ENGLISH FOR AS</t>
  </si>
  <si>
    <t>KINO SPOŁECZNIE WRAŻLIWE</t>
  </si>
  <si>
    <t>KOMPLEKSOWE WSPARCIE</t>
  </si>
  <si>
    <t>MUZYCZNA RECEPTA</t>
  </si>
  <si>
    <t>OCZKO-MOJA PASJA</t>
  </si>
  <si>
    <t>OŚRODEK WSPRACIA DLA OSÓB NIESŁYSZĄCYCH</t>
  </si>
  <si>
    <t>POMOC ON</t>
  </si>
  <si>
    <t>POPRAWA SPRAWNOŚCI FIZYCZNEJ</t>
  </si>
  <si>
    <t>PROWADZENIE AKTYWIZACJI SPOŁECZNEJ</t>
  </si>
  <si>
    <t>PROWADZENIE CENTRUM INFORMACJI I REHABILITACJI DLA OSÓB NIEWIDOMYCH I NIEDOWIDZĄCYCH W GDYNI</t>
  </si>
  <si>
    <t>PROWADZENIE DOGOTERAPII</t>
  </si>
  <si>
    <t>PSYCHOLOGICZNE WSPRACIE DZIECI I MŁODZIEŻY</t>
  </si>
  <si>
    <t>REHABILITACJA ON</t>
  </si>
  <si>
    <t>SPECJALISTYCZNA REHABILITACJA</t>
  </si>
  <si>
    <t>SPORT WYCZYNOWY</t>
  </si>
  <si>
    <t>ŚMIECH TO ZDROWIE</t>
  </si>
  <si>
    <t>UTRZYMANIE SPRAWNOŚCI PSYCHICZNEJ I INTEGRACJA OSÓB CHORYCH NA STWARDNIENIE ROZSIANE</t>
  </si>
  <si>
    <t>WSPIERANIE ROZWOJU 0-2</t>
  </si>
  <si>
    <t>WSPIERANIE ROZWOJU 3-7</t>
  </si>
  <si>
    <t>ŻYĆ RAZEM</t>
  </si>
  <si>
    <t>PON Suma</t>
  </si>
  <si>
    <t>85311 Suma</t>
  </si>
  <si>
    <t>85395</t>
  </si>
  <si>
    <t>CENTRUM AKTYWNOŚCI SENIORA</t>
  </si>
  <si>
    <t>AKTYWNI 55+</t>
  </si>
  <si>
    <t>AKTYWNI 55+ Z FLY</t>
  </si>
  <si>
    <t>AKTYWNI CAŁY ROK 2015</t>
  </si>
  <si>
    <t>ĆWICZENIA USPRAWNIAJĄCE W WODZIE DLA GDYNIANEK 55+</t>
  </si>
  <si>
    <t>GIMNASTYKA REKREACYJNA</t>
  </si>
  <si>
    <t>INTEGRACJA WEWNĄTRZPOKOLENIOWA I MIĘDZYPOKOLENIOWA</t>
  </si>
  <si>
    <t>INTEGRACYJNY KLUB SENIORA</t>
  </si>
  <si>
    <t>JOGA NA KRZEŚLE DLA NIEPEŁNOSPRAWNYCH</t>
  </si>
  <si>
    <t>MIGAJĄCY AUTOBUS</t>
  </si>
  <si>
    <t>MOJE SERCE TO JEST MUZYK</t>
  </si>
  <si>
    <t>NIEZNANA GDYNIA</t>
  </si>
  <si>
    <t>PROWADZENIE KLUBÓW SENIORA</t>
  </si>
  <si>
    <t>PROWADZENIE KLUBU SENIORA</t>
  </si>
  <si>
    <t>PROWADZENIE KLUBU SENIORA U SZYMONA</t>
  </si>
  <si>
    <t>RADOŚĆ UCZENIA SIĘ SENIORÓW PRZEZ CAŁE ŻYCIE</t>
  </si>
  <si>
    <t>RUCH POPRZEZ TANIEC</t>
  </si>
  <si>
    <t>SENIOR CLUB - TO JEST ŻYCIE</t>
  </si>
  <si>
    <t>SENIOR MĘŻCZYZNA AKTYWNY</t>
  </si>
  <si>
    <t>TRZY REJSY PO ZATOCE GDAŃSKIEJ</t>
  </si>
  <si>
    <t>TURYSTYKA KAJAKOWA DLA SENIORÓW</t>
  </si>
  <si>
    <t>WYCIECZKI DLA SENIORÓW</t>
  </si>
  <si>
    <t>WYCIECZKI EDUKACYJNE Z FUNDACJĄ FLY</t>
  </si>
  <si>
    <t>ZACHOWAJ SPRAWNOŚĆ</t>
  </si>
  <si>
    <t>ZDROWY KRĘGOSŁUP DLA GDYNIANEK 55+</t>
  </si>
  <si>
    <t>CENTRUM AKTYWNOŚCI SENIORA Suma</t>
  </si>
  <si>
    <t>POLSKI KOMITET POMOCY SPOŁECZNEJ</t>
  </si>
  <si>
    <t>STOWARZYSZENIE GAUDIUM VITAE</t>
  </si>
  <si>
    <t>PBP</t>
  </si>
  <si>
    <t>GDYNIA RODZINNA</t>
  </si>
  <si>
    <t>PBP Suma</t>
  </si>
  <si>
    <t>85395 Suma</t>
  </si>
  <si>
    <t>853 Suma</t>
  </si>
  <si>
    <t>854</t>
  </si>
  <si>
    <t>85404</t>
  </si>
  <si>
    <t>85404 Suma</t>
  </si>
  <si>
    <t>854 Suma</t>
  </si>
  <si>
    <t>900</t>
  </si>
  <si>
    <t>90013</t>
  </si>
  <si>
    <t>RO</t>
  </si>
  <si>
    <t>PRZEBUDOWA SCHRONISKA DLA BEZDOMNYCH ZWIERZĄT</t>
  </si>
  <si>
    <t>RO Suma</t>
  </si>
  <si>
    <t>90013 Suma</t>
  </si>
  <si>
    <t>90019</t>
  </si>
  <si>
    <t>PROWADZENIE REGIONALNEGO MONITORINGU ATMOSFERY</t>
  </si>
  <si>
    <t>WSPOMAGANIE MIESZKAŃCÓW W REALIZACJI ZADAŃ PROEKOLOGICZNYCH</t>
  </si>
  <si>
    <t>URE</t>
  </si>
  <si>
    <t>URE Suma</t>
  </si>
  <si>
    <t>90019 Suma</t>
  </si>
  <si>
    <t>90095</t>
  </si>
  <si>
    <t>STERYLIZACJA I KASTRACJA WOLNOŻYJACYCH KOTÓW</t>
  </si>
  <si>
    <t>USUWANIE WYROBÓW ZAWIERAJĄCYCH AZBEST Z TERENU MIASTA GDYNI</t>
  </si>
  <si>
    <t>PR</t>
  </si>
  <si>
    <t>PRZYSTOSOWANIE PRZYSTANI RYBACKIEJ W GDYNI OKSYWIE</t>
  </si>
  <si>
    <t>ZRZESZENIE RYBAKÓW MORSKICH - INWESTYCJE</t>
  </si>
  <si>
    <t>PR Suma</t>
  </si>
  <si>
    <t>90095 Suma</t>
  </si>
  <si>
    <t>900 Suma</t>
  </si>
  <si>
    <t>PD</t>
  </si>
  <si>
    <t>FUNDACJA BLUES CLUB</t>
  </si>
  <si>
    <t>FUNDACJA 4 SZTUKI</t>
  </si>
  <si>
    <t>FUNDACJA FAB LAB TRÓJMIASTO</t>
  </si>
  <si>
    <t>FUNDACJA KLINIKA KULTURY</t>
  </si>
  <si>
    <t>FUNDACJA OKONAKINO</t>
  </si>
  <si>
    <t>FUNDACJA VADEMECUM</t>
  </si>
  <si>
    <t>POMORSKA FUNDACJA FILMOWA W GDYNI</t>
  </si>
  <si>
    <t>POMORSKIE STOWARZYSZENIE MUSICA SACRA</t>
  </si>
  <si>
    <t>SPOŁECZNE STOWARZYSZENIE EDUKACYJNO-TEATRALNE STACJA SZAMOCIN</t>
  </si>
  <si>
    <t>STOWARZYSZENIE GDYŃSKA STREFA KULTURY, SZTUKI I EDUKACJI</t>
  </si>
  <si>
    <t>STOWARZYSZENIE POLSKICH ARTYSTÓW MUZYKÓW ODDZIAŁ W GDAŃSKU</t>
  </si>
  <si>
    <t>TOWARZYSTWO MIŁOŚNIKÓW GDYNI</t>
  </si>
  <si>
    <t>ZRZESZENIE KASZUBSKO POMORSKIE ODDZIAŁ W GDYNI</t>
  </si>
  <si>
    <t>PD Suma</t>
  </si>
  <si>
    <t>92105 Suma</t>
  </si>
  <si>
    <t>921 Suma</t>
  </si>
  <si>
    <t>926</t>
  </si>
  <si>
    <t>92601</t>
  </si>
  <si>
    <t>92601 Suma</t>
  </si>
  <si>
    <t>92605</t>
  </si>
  <si>
    <t>92605 Suma</t>
  </si>
  <si>
    <t>926 Suma</t>
  </si>
  <si>
    <t>RAZEM</t>
  </si>
  <si>
    <t>AFA-INTEGRACJA</t>
  </si>
  <si>
    <t>STOWARZYSZENIE NA RZECZ DZIECI I MŁODZIEŻY "VITAWA"</t>
  </si>
  <si>
    <t>STOWARZYSZENIE SPOŁECZNEJ EDUKACJI "NON STOP" W GDYNI</t>
  </si>
  <si>
    <t>GDYŃSKIE STOWARZYSZENIE FAMILIA W GDYNI</t>
  </si>
  <si>
    <t>PROWADZENIE ŚWIET.SOCJOT. FAMILIA II DLA DZIECI I MŁODZIEŻY Z DZIELNICY KARWINY W GDYNI</t>
  </si>
  <si>
    <t>STOWARZYSZENIE NA RZECZ WSPIERANIA I ROZWOJU RODZINY PERSPEKTYWA W GDYNI</t>
  </si>
  <si>
    <t>PROWADZENIE ŚWIET.SOCJOT."SOCJO" PRZY SP 6 W GDYNI UL.CECHOWA 22</t>
  </si>
  <si>
    <t>PROWADZENIE ŚWIETLICY SOCJOT. WESOŁE BUZIAKI PRZY SP 16 UL.CHABROWA 43</t>
  </si>
  <si>
    <t>STOWARZYSZENIE ROZWOJU ZAWODOWEGO I OSOBISTEGO "ZIELONA MYŚL"W GDYNI</t>
  </si>
  <si>
    <t>STOWARZYSZENIE "REGIONALNE CENTRUM WSPARCIA SPOŁECZNEGO" W GDYNI</t>
  </si>
  <si>
    <t>GDYŃSKIE STOWARZYSZENIE ŚWIETEGO MIKOŁAJA BISKUPA W GDYNI</t>
  </si>
  <si>
    <t>FUNDACJA ZMIAN SPOŁECZNYCH KREATYWNI W GDYNI</t>
  </si>
  <si>
    <t xml:space="preserve">PROWADZENIE ŚWIET.SOCJOT. NA WITOMINIE UL. WIDNA 8    </t>
  </si>
  <si>
    <t xml:space="preserve">PROWADZENIE ŚWIET.SOCJOT.-POD SŁOŃCEM UL. ABRAHAMA 82    </t>
  </si>
  <si>
    <t xml:space="preserve">PROWADZENIE SWIET.SOCJOT.: ŚWIATŁOWCÓW KROK PO KROKU ZDOBYWANIE UMIEJĘTNOŚCI SPOŁECZNYCH PRZEZ 4 PORY ROKU. </t>
  </si>
  <si>
    <t xml:space="preserve">PROWADZENIE ŚWIET.SOCJOT. WYSPA W GDYNI UL. PORTOWA 3     </t>
  </si>
  <si>
    <t xml:space="preserve">PROWADZENIE ŚWIET.SOCJOT. W DZIELNICY GDYNIA-CHYLONIA UL. ŚW. MIKOŁAJA 1   </t>
  </si>
  <si>
    <t xml:space="preserve">PROWADZENIE ŚWIETLICY SOCJOT. W GDYNI DABROWIE UL. NAGIETKOWA KREATYWNI </t>
  </si>
  <si>
    <t xml:space="preserve">PROWADZENIE ŚWIETLICY SOCJOT.  W GDYNI OKSYWIE UL. PŁK.DĄBKA . KREATYWNI </t>
  </si>
  <si>
    <t>WARTO BYĆ - PROGRAM WSPARCIA I REHABILITACJA DLA OSÓB Z CHOROBĄ OTĘPIENNĄ, ORAZ ICH RODZIN I OPIEKUNÓW</t>
  </si>
  <si>
    <t>WYSIŁKOWE NIETRZYMANIE MOCZU (NTM)</t>
  </si>
  <si>
    <t>PUNKT POMOCY PSYCHOLOGICZNEJ DLA MAM/RODZICÓW I MAŁYCH DZIECI "POCZĄTEK W RODZINIE"</t>
  </si>
  <si>
    <t>GRUPY WSPARCIA I REHABILITACJA DLA OSÓB Z CHOROBĄ ALZHEIMERA, ORAZ ICH RODZIN I OPIEKUNÓW</t>
  </si>
  <si>
    <t>OCHRONA ZDROWIA I EDUKACJA ZDROWOTNA W WARUNKACH DOMOWYCH DLA PRZEWLEKLE CHORYCH NA SM</t>
  </si>
  <si>
    <t>OPIEKA HOSPICYJNA DLA TERMINALNIE I NIEULECZALNIE CHORYCH</t>
  </si>
  <si>
    <t>POMOC DZIECIOM Z ZESPOŁEM ADHD I ICH RODZINOM</t>
  </si>
  <si>
    <t xml:space="preserve">FUNDACJA KLINIKA KULTURY </t>
  </si>
  <si>
    <t>AGORA KULTURA</t>
  </si>
  <si>
    <t>TOWARZYSTWO PRZYJACIÓŁ ZIEMI LIDZKIEJ</t>
  </si>
  <si>
    <t>LIDZKA POLONIA DLA MACIERZY</t>
  </si>
  <si>
    <t>DOCIEKANIA FILOZOFICZNE PROFESORA GLOBUSA</t>
  </si>
  <si>
    <t>STOWARZYSZENIE CONCERTINO</t>
  </si>
  <si>
    <t>WIECZORY W CONCERTINO - CYKL KONCERTÓW</t>
  </si>
  <si>
    <t xml:space="preserve">FUNDACJA KULTURY LIBERTY </t>
  </si>
  <si>
    <t>POCIĄG DO PODRÓŻY</t>
  </si>
  <si>
    <t>STOWARZYSZENIE PRZYJACIÓŁ TEATRU OTWARTEGO W GDAŃSKU</t>
  </si>
  <si>
    <t>MOTYWY ŻYDOWSKIE W MUZYCE ŚWIATA. KONCERT MUZYKI KLEZMERSKIEJ POŁĄCZONY Z PROMOCJĄ PŁYTY CD Z OKAZJI 30-LECIA PRACY ARTYSTYCZNEJ DARIUSZA S. WÓJCIKA WIELOLETNIEGO SOLISTY TEATRU MUZYCZNEGO W GDYNI</t>
  </si>
  <si>
    <t>WAGABUNDY 2015</t>
  </si>
  <si>
    <t>14 WARSZTATY HARMONIJKOWE</t>
  </si>
  <si>
    <t>AŁA RZECZYWISTOŚĆ</t>
  </si>
  <si>
    <t>CHÓRALNE NOCE Z GWIAZDAMI - MUZYCZNE NIEBO</t>
  </si>
  <si>
    <t>RODZINNE WARSZTATY ARTYSTYCZNE</t>
  </si>
  <si>
    <t>KASZUBY W LITERATURZE I FILMIE</t>
  </si>
  <si>
    <t>WYDANIE ROCZNIKA GDYŃSKIEGO NR 27</t>
  </si>
  <si>
    <t xml:space="preserve">GDYŃSKI FESTIWAL KULTURY STUDENCKIEJ DELFINALIA 2015 </t>
  </si>
  <si>
    <t>XII GDYNIA BLUES FESTIWAL</t>
  </si>
  <si>
    <t>JAM SESSION JAZZOWE ORAZ BLUESOWE</t>
  </si>
  <si>
    <t>FESTIWAL ATRAKCJE - INICJATYWA MIESZKAŃCÓW</t>
  </si>
  <si>
    <t>FAB LAB KIDS GDYNIA</t>
  </si>
  <si>
    <t>POCIĄG DO MIASTA</t>
  </si>
  <si>
    <t>AKADEMIA PLANETE+ DOC PATRZ I DZIAŁAJ/KINO INFOBOX</t>
  </si>
  <si>
    <t xml:space="preserve">DZIECI PISZĄ </t>
  </si>
  <si>
    <t>PROWADZENIE DZIAŁALNOŚCI TEATRALNEJ ORAZ PUNKTU WSPARCIA DLA ORGANIZACJI POZARZĄDOWYCH W POMIESZCZENIACH PODZIEMI DWORCA PKP GDYNIA GŁÓWNA W ROKU 2015</t>
  </si>
  <si>
    <t>PROWADZENIE PROJEKTU PN. GDYŃSKIE CENTRUM FILMOWE</t>
  </si>
  <si>
    <t>VIII PRZEGLĄD AMATORSKICH FILMÓW UCZNIOWSKICH ALBATROSY</t>
  </si>
  <si>
    <t>WIECZORY Z MUZYKĄ ORGANOWĄ</t>
  </si>
  <si>
    <t>TEATRZYK ZAJECHAŁ DO GDYNI</t>
  </si>
  <si>
    <t>TEATR Z BLISKA</t>
  </si>
  <si>
    <t>POŁUDNIOWE SPOTKANIA MUZYCZNE</t>
  </si>
  <si>
    <t>STOWARZYSZENIE TRÓJWIEJSKA</t>
  </si>
  <si>
    <t>WIOSENNE GŁOSY TRADYCJI</t>
  </si>
  <si>
    <t>SCENO-SFERA</t>
  </si>
  <si>
    <t>KULTYWOWANIE PIEŚNI I TAŃCÓW KASZUBSKICH POPRZEZ DZIAŁALNOŚĆ ZESPOŁU PIEŚNI I TAŃCA GDYNIA</t>
  </si>
  <si>
    <t>FUNDACJA SKATE PARK GDYNIA</t>
  </si>
  <si>
    <t>GCS</t>
  </si>
  <si>
    <t>GCS Suma</t>
  </si>
  <si>
    <t>PROJEKT "KIBICE RAZEM"</t>
  </si>
  <si>
    <t>SZKOLENIA SPORTOWE DZIECI I MŁODZIEŻY</t>
  </si>
  <si>
    <t>STOWARZYSZENIE KIBICÓW GDYŃSKIEJ ARKI</t>
  </si>
  <si>
    <t>ZADANIE BĘDZIE REALIZOWANE W II PÓLROCZU 2015 R.</t>
  </si>
  <si>
    <t>PROFILAKTYKA UZALEŻNIEŃ PRZEZ SPORT I REKREACJĘ</t>
  </si>
  <si>
    <t>POMORSKIE MIASTECZKO ZAWODÓW</t>
  </si>
  <si>
    <t>STOWARZYSZENIE IN GREMIO</t>
  </si>
  <si>
    <t>GDYŃSKIE WARSZTATY PODRÓŻNICZE</t>
  </si>
  <si>
    <t>OTOZ ANIMALS</t>
  </si>
  <si>
    <t>FUNDACJA AGENCJA REGIONALNEGO MONITORINGU ATMOSFERY AGLOMERACJI GDAŃSKIEJ</t>
  </si>
  <si>
    <t>OSOBY FIZYCZNE , SPÓŁDZIELNIE I WSPÓŁNOTY MIESZKANIOWE Z TERENU GDYNI</t>
  </si>
  <si>
    <t>FUNDACJA MIEDZYNARODOWY RUCH NA RZECZ ZWIERZĄT VIVA!</t>
  </si>
  <si>
    <t>STOWARZYSZENIE POMOCY ZWIERZETOM</t>
  </si>
  <si>
    <t>STOWARZYSZENIE KOTANGENS</t>
  </si>
  <si>
    <t>POMORSKIE STOWARZYSZENIE PROJEKTANTÓW POCOTO, STOWARZYSZENIE INICJATYWA MIASTO</t>
  </si>
  <si>
    <t>STOWARZYSZENIE CENTRUM WSPÓłPRACY MŁODZIEŻY</t>
  </si>
  <si>
    <t>STOWARZYSZENIE PROMOCJI ARTYSTÓW WYBRZEŻA ERA ART</t>
  </si>
  <si>
    <t>ARKA GDYNIA SPORTOWA SPÓŁKA AKCYJNA</t>
  </si>
  <si>
    <t>SPORTOWE SZKOLENIE DZIECI I MŁODZIEŻY W ZAKRESIE PIŁKI NOŻNEJ</t>
  </si>
  <si>
    <t>AUTOMOBILKLUB MORSKI – KLUB OBYWATELSKI</t>
  </si>
  <si>
    <t>SZKOLENIE ZAWODNIKÓW W SPORCIE KARTINGOWYM</t>
  </si>
  <si>
    <t>FUNDACJA SZTORM</t>
  </si>
  <si>
    <t>GDYŃSKI KLUB KYOKUSHIN – KAN KARATE-DO</t>
  </si>
  <si>
    <t>SPORTOWE SZKOLENIE DZIECI I MŁODZIEŻY W ZAKRESIE KARATE</t>
  </si>
  <si>
    <t>GDYŃSKIE TOWARZYSTWO KOSZYKÓWKI</t>
  </si>
  <si>
    <t>SPORTOWE SZKOLENIE DZIECI I MŁODZIEŻY W ZAKRESIE KOSZYKÓWKI</t>
  </si>
  <si>
    <t>GDYŃSKIE TOWARZYSTWO PIŁKI RĘCZNEJ</t>
  </si>
  <si>
    <t>SPORTOWE SZKOLENIE DZIECI I MŁODZIEŻY W ZAKRESIE PIŁKI RĘCZNEJ</t>
  </si>
  <si>
    <t>HOKEJOWY UCZNIOWSKI KLUB SPORTOWY NIEDŹWIADKI</t>
  </si>
  <si>
    <t>SPORTOWE SZKOLENIE DZIECI I MŁODZIEŻY W ZAKRESIE HOKEJA NA LODZIE</t>
  </si>
  <si>
    <t>KARATE KLUB GDYNIA</t>
  </si>
  <si>
    <t>KLUB KARATE TRADYCYJNEGO</t>
  </si>
  <si>
    <t>KLUB LEKKOATLETYCZNY GDYNIA</t>
  </si>
  <si>
    <t>SPORTOWE SZKOLENIE DZIECI I MŁODZIEŻY W ZAKRESIE LEKKIEJ ATLETYKI</t>
  </si>
  <si>
    <t>KLUB SPORTOWY BOMBARDIER</t>
  </si>
  <si>
    <t>SPORTOWE SZKOLENIE DZIECI I MŁODZIEŻY W ZAKRESIE BOKSU</t>
  </si>
  <si>
    <t>KLUB SPORTOWY DELFIN GDYNIA</t>
  </si>
  <si>
    <t>SPORTOWE SZKOLENIE DZIECI I MŁODZIEŻY W ZAKRESIE PŁYWANIA</t>
  </si>
  <si>
    <t>KLUB SPORTOWY MAXIMUS</t>
  </si>
  <si>
    <t>SPORTOWE SZKOLENIE DZIECI I MŁODZIEŻY W ZAKRESIE KICK-BOXINGU</t>
  </si>
  <si>
    <t>KLUB SPORTOWY SAKO</t>
  </si>
  <si>
    <t>KOLEŻEŃSKO-AMATORSKIE TOWARZYSTWO SPORTOWE ALPAT</t>
  </si>
  <si>
    <t>SPORTOWE SZKOLENIE DZIECI I MŁODZIEŻY W ZAKRESIE PIŁKI SIATKOWEJ</t>
  </si>
  <si>
    <t>MIEJSKI KLUB ŻEGLARSKI ARKA</t>
  </si>
  <si>
    <t>SPORTOWE SZKOLENIE DZIECI I MŁODZIEŻY W ZAKRESIE ŻEGLARSTWA</t>
  </si>
  <si>
    <t>ODDZIAŁ PTTK MARYNARKI WOJENNEJ PRZY KLUBIE MARYNARKI WOJENNEJ</t>
  </si>
  <si>
    <t>SZKOLENIE DZIECI I MŁODZIEŻY W ZAKRESIE PŁYWANIA I PŁYWANIA W PŁETWACH</t>
  </si>
  <si>
    <t>POMORSKI KLUB KARATE KYOKUSHIN</t>
  </si>
  <si>
    <t>SPORTOWE SZKOLENIE DZIECI I MŁODZIEŻY W KARATE KYOKUSHIN</t>
  </si>
  <si>
    <t>RUGBY CLUB ARKA GDYNIA</t>
  </si>
  <si>
    <t>SPORTOWE SZKOLENIE DZIECI I MŁODZIEŻY W ZAKRESIE RUGBY</t>
  </si>
  <si>
    <t>STOWARZYSZENIE GIMNASTYKI ARTYSTYCZNEJ</t>
  </si>
  <si>
    <t>SPORTOWE SZKOLENIE DZIECI I MŁODZIEŻY W ZAKRESIE GIMNASTYKI ARTYSTYCZNEJ</t>
  </si>
  <si>
    <t>STOWARZYSZENIE INICJATYWA ARKA</t>
  </si>
  <si>
    <t>STOWARZYSZENIE KLUB PIŁKARSKI KP GDYNIA</t>
  </si>
  <si>
    <t>STOWARZYSZENIE KLUB SPORTOWY BAŁTYK GDYNIA</t>
  </si>
  <si>
    <t>STOWARZYSZENIE KLUB SPORTOWY BAŁTYK GDYNIA – AKADEMIA PIŁKARSKA</t>
  </si>
  <si>
    <t>OGNISKO TKKF CHECZ GDYNIA</t>
  </si>
  <si>
    <t>UCZNIOWSKI KLUB SPORTOWY AZYMUT 45</t>
  </si>
  <si>
    <t>SPORTOWE SZKOLENIE DZIECI I MŁODZIEŻY W ZAKRESIE BIEGU NA ORIENTACJĘ</t>
  </si>
  <si>
    <t>UCZNIOWSKI KLUB SPORTOWY CHYLONIA</t>
  </si>
  <si>
    <t>SZKOLENIE DZIECI I MŁODZIEŻY W RAMACH ZAJĘĆ REKREACYJNYCH Z ZAKRESU KOSZYKÓWKI</t>
  </si>
  <si>
    <t>SZKOLENIE DZIECI I MŁODZIEŻY W RAMACH ZAJĘĆ REKREACYJNYCH Z ZAKRESU PIŁKI SIATKOWEJ</t>
  </si>
  <si>
    <t>UCZNIOWSKI KLUB SPORTOWY CISOWA</t>
  </si>
  <si>
    <t>UCZNIOWSKI KLUB SPORTOWY GALEON</t>
  </si>
  <si>
    <t>SPORTOWE SZKOLENIE DZIECI I MŁODZIEŻY W ZAKRESIE JUDO</t>
  </si>
  <si>
    <t>UCZNIOWSKI KLUB SPORTOWY ISKRA</t>
  </si>
  <si>
    <t>UCZNIOWSKI KLUB SPORTOWY JANTAR</t>
  </si>
  <si>
    <t>UCZNIOWSKI KLUB SPORTOWY MDK GDYNIA</t>
  </si>
  <si>
    <t>SPORTOWE SZKOLENIE DZIECI I MŁODZIEŻY W ZAKRESIE SZACHÓW</t>
  </si>
  <si>
    <t>UCZNIOWSKI KLUB SPORTOWY OMEGA</t>
  </si>
  <si>
    <t>UCZNIOWSKI KLUB SPORTOWY ORLIK</t>
  </si>
  <si>
    <t>SZKOLENIE DZIECI I MŁODZIEŻY W RAMACH ZAJĘĆ REKREACYJNYCH Z ZAKRESU PIŁKI SIATKOWEJ, KOSZYKÓWKI, PIŁKI NOŻNEJ</t>
  </si>
  <si>
    <t>SPORTOWE SZKOLENIE DZIECI I MŁODZIEŻY W ZAKRESIE TENISA STOŁOWEGO</t>
  </si>
  <si>
    <t>UCZNIOWSKI KLUB SPORTOWY SIEDEMNASTKA</t>
  </si>
  <si>
    <t>SZKOLENIE DZIECI I MŁODZIEŻY W RAMACH ZAJĘĆ REKREACYJNYCH Z ZAKRESU PIŁKI NOŻNEJ, KOSZYKÓWKI, TENISA STOŁOWEGO ORAZ LEKKIEJ ATLETYKI</t>
  </si>
  <si>
    <t>UCZNIOWSKI KLUB SPORTOWY SIÓDEMKA</t>
  </si>
  <si>
    <t>UCZNIOWSKI KLUB SPORTOWY TREFL</t>
  </si>
  <si>
    <t>UCZNIOWSKI KLUB SPORTOWY ZŁOTY TUR</t>
  </si>
  <si>
    <t>SPORTOWE SZKOLENIE DZIECI I MŁODZIEŻY W SPORTACH SIŁOWYCH – ARMWRESTLINGU</t>
  </si>
  <si>
    <t>UCZNIOWSKI KLUB ŻEGLARSKI OPTI CWM</t>
  </si>
  <si>
    <t>WOJSKOWY KLUB SPORTOWY FLOTA</t>
  </si>
  <si>
    <t>SZKOLENIE DZIECI I MŁODZIEŻY W ZAKRESIE STRZELECTWA SPORTOWEGO</t>
  </si>
  <si>
    <t>SPORTOWE SZKOLENIE DZIECI I MŁODZIEŻY W ZAKRESIE TENISA ZIEMNEGO</t>
  </si>
  <si>
    <t>SPORTOWE SZKOLENIE DZIECI I MŁODZIEŻY W ZAKRESIE PODNOSZENIE CIĘŻARÓW</t>
  </si>
  <si>
    <t>SPORTOWE SZKOLENIE DZIECI I MŁODZIEŻY W SZACHACH</t>
  </si>
  <si>
    <t>YACHT KLUB POLSKI GDYNIA</t>
  </si>
  <si>
    <t>YACHT KLUB STAL GDYNIA</t>
  </si>
  <si>
    <t>SPORTOWE SZKOLENIE DZIECI I MŁODZIEŻY W ZAKRESIE ŻEGLARSTWA W KL. OPTIMIST, EUROPA, LASER</t>
  </si>
  <si>
    <t>GDYŃSKA SZKOLNA OLIMPIADA ROWEROWA</t>
  </si>
  <si>
    <t>XX FESTIWAL SKOKU O TYCZCE IM. WALENTEGO WEJMANA</t>
  </si>
  <si>
    <t>CYKL TURNIEJÓW O PUCHAR „BOMBARDIERÓW Z WYBRZEŻA”</t>
  </si>
  <si>
    <t>ORGANIZACJA OKRĘGOWEGO TURNIEJU BOKSERSKIEGO W GDYNI</t>
  </si>
  <si>
    <t>ALPAT VOLLEY – CYKL OGÓLNODOSTĘPNYCH TURNIEJÓW MINI PIŁKI SIATKOWEJ DLA DZIEWCZĄT I CHŁOPCÓW</t>
  </si>
  <si>
    <t>PUCHAR ARKI – ELIMINACJE DO MISTRZOSTW ŚWIATA I EUROPY W KL. LAS, LAR, LAS 4,7</t>
  </si>
  <si>
    <t>WOJEWÓDZKIE IGRZYSKA MŁODZIEŻY SZKOLNEJ I GIMNAZJALNEJ W KL. OPTIMIST GR.B DO LAT 13, OPEN BIC DO LAT 14 I LAS 4,7 DO 15 LAT</t>
  </si>
  <si>
    <t>„GDYNIA CUP 2015” – OGÓLNOPOLSKI TURNIEJ PIŁKI NOŻNEJ DZIEWCZĄT</t>
  </si>
  <si>
    <t>„WYLOGUJ SIĘ DO ŻYCIA I CHODŹ POGRAĆ W PIŁKĘ”- CYKL TURNIEJÓW DLA DZIECI I MŁODZIEŻY Z GDYNI</t>
  </si>
  <si>
    <t>OTWARTE MISTRZOSTWA GDYNI – MISTRZOSTWA WOJEWÓDZTWA POMORSKIEGO W ŚREDNIODYSTANSOWYM BIEGU NA ORIENTACJĘ</t>
  </si>
  <si>
    <t>ORGANIZACJA IMPREZ SPORTOWYCH</t>
  </si>
  <si>
    <t>PT. STREETBALL POD DACHEM</t>
  </si>
  <si>
    <t>OTWARTE MISTRZOSTWA GDYNI  DZIECI W JUDO</t>
  </si>
  <si>
    <t>ORGANIZACJA REGAT ŻEGLARSKICH O PUCHAR PREZYDENTA MIASTA GDYNI</t>
  </si>
  <si>
    <t>ORGANIZACJA REGAT ŻEGLARSKICH -</t>
  </si>
  <si>
    <t>PUCHAR YKP GDYNIA DLA KLASY OPTIMIST</t>
  </si>
  <si>
    <t xml:space="preserve">ŚRODKI NIEROZDYSPONOWANE </t>
  </si>
  <si>
    <t>OSOBY FIZYCZNE</t>
  </si>
  <si>
    <t>III GDYŃSKA AKADEMIA MŁODYCH</t>
  </si>
  <si>
    <t>DOBRO WYPIERA ZŁO NA CHYLONI</t>
  </si>
  <si>
    <t>MUZYCZNA KARUZELA</t>
  </si>
  <si>
    <t>1) "KONCERTOWAĆ KAŻDY MOŻE"  2) "ZDROWO JEM, WIĘCEJ WIEM"</t>
  </si>
  <si>
    <t>MŁODZI W GDYNI - BADANIE POTRZEB I AKTYWIZOWANIE MŁODYCH MIESZKAŃCÓW MIASTA</t>
  </si>
  <si>
    <t>DZIECIĘCA AKADEMIA MUZYCZNA</t>
  </si>
  <si>
    <t>NAUKA, EDUKACJA, OŚWIATA I WYCHOWANIE</t>
  </si>
  <si>
    <t>MŁODA INFORMATYCZNA GDYNIA 2014-2016</t>
  </si>
  <si>
    <t>ORGANIZACJA W GDYNI PIERWSZEGO ETAPU I FINAŁÓW 15 OGÓLNOPOLSKIEGO KONKURSU TWÓRCZEGO UŻYWANIA UMYSŁU WYSPA ZAGADEK 2015</t>
  </si>
  <si>
    <t>HARCERSKI PROGRAM WYCHOWAWCZY - KU PRZYSZŁOŚCI</t>
  </si>
  <si>
    <t>DNI OTWARTE DLA DZIECI Z DZIELNICY</t>
  </si>
  <si>
    <t>STOW. WSPOM. ROZW. DZIECI W WIEKU PRZEDSZKOLNYM</t>
  </si>
  <si>
    <t>FUNDACJA OCHRONY PRAW DZIECKA "ANGEL"</t>
  </si>
  <si>
    <t>FUNDACJA FLY</t>
  </si>
  <si>
    <t>STOWARZYSZENIE TURYSTYKI "BEZ BARIER"</t>
  </si>
  <si>
    <t>STOWARZYSZENIE AMAZONEK GDYŃSKICH</t>
  </si>
  <si>
    <t>POLSKI ZWIĄZEK EMERYTÓW, RENCISTÓW I INWALIDÓW</t>
  </si>
  <si>
    <t>GDYŃ. STOW.NA RZECZ OSÓB NIESŁ.EFFETHA-</t>
  </si>
  <si>
    <t>FUNDACJA WSPARCIA OSÓB Z ZABURZENIAMI KOMUNIKACJI  "MIĘDZY SŁOWAMI"</t>
  </si>
  <si>
    <t>FUNDACJA KULTURALNE POMORZE</t>
  </si>
  <si>
    <t>POLSKI KOMITET POMOCY SPOŁECZNEJ ZARZ.-</t>
  </si>
  <si>
    <t>STOWARZYSZENIE "NOWOCZESNY SENIOR"</t>
  </si>
  <si>
    <t>STOWARZYSZENIE KLUB SENIORA "ISKIERKA"</t>
  </si>
  <si>
    <t>PARAFIA RZYMSKOKATOLICKA P.W. ŚW. MICHAŁA ARCHANIOŁA</t>
  </si>
  <si>
    <t>KLUB SENIORA PRZY PARAFII P.W.ŚW. A.BOBOLI</t>
  </si>
  <si>
    <t>GDYŃSKIE STOWARZYSZENIE ŚWIĘTEGO MIKOŁAJA BISKUPA</t>
  </si>
  <si>
    <t>JACHT KLUB MORSKI "GRYF"</t>
  </si>
  <si>
    <t>PTTK ODDZIAŁ MARYNARKI WOJENNEJ W GDYNI"</t>
  </si>
  <si>
    <t>ADAPA FUNDACJA NA RZECZ OSÓB Z AUTYZMEM I INNYMI ZABURZENIAMI ROZWOJU</t>
  </si>
  <si>
    <t>POLSKIE STOW.NA RZECZ OSÓB Z UU</t>
  </si>
  <si>
    <t>STOW.AMAZONEK GDYŃSKICH PON</t>
  </si>
  <si>
    <t>POLSKIE TOWARZYSTWO WALKI Z MUKOWISCYDOZĄ ODDZIAŁ W GDAŃSKU</t>
  </si>
  <si>
    <t>FUNDACJA DOM MARZEŃ</t>
  </si>
  <si>
    <t>STOWARZYSZENIE NA DRODZE EKSPRESJI</t>
  </si>
  <si>
    <t>STOW.CHORYCH NA CHOROBĘ PARKINSONA PON</t>
  </si>
  <si>
    <t>FUNDACJA BOMALIHU</t>
  </si>
  <si>
    <t>POLSKIE STOWARZYSZENIE NA RZECZ EDUKACJI I INTEGRACJI "TACY SAMI"</t>
  </si>
  <si>
    <t>GDYŃSKIE STOW.OSÓB NIESŁYSZ.EFETHA PON-</t>
  </si>
  <si>
    <t>ZW. INWALIDÓW WOJENNYCH RP PON</t>
  </si>
  <si>
    <t>POLSKIE TOW.LARYNGEKTOMOWANYCH PON</t>
  </si>
  <si>
    <t>STOWARZYSZENIE "DLACZEGO NIE"</t>
  </si>
  <si>
    <t>KLUB SPORTOWY NIEPEŁNOSPRAWNYCH START</t>
  </si>
  <si>
    <t>FUNDACJA SŁONECZNA JESIEŃ</t>
  </si>
  <si>
    <t>STOW. POMOCY OSOBOM AUTYSTYCZNYM PON</t>
  </si>
  <si>
    <t>GRANTY</t>
  </si>
  <si>
    <t>FUNDACJA TEATRU CZWARTE MIASTO</t>
  </si>
  <si>
    <t>ŚRODKI NIEROZDYSPONOWANE</t>
  </si>
  <si>
    <t>STOWARZYSZENIE ABSTYNETÓW KLUBU KROKUS, STOWARZYSZENIE LEPSZE ŻYCIE, GDYŃSKIE STOWARZYSZENIE ŚWIĘTEGO MIKOŁAJA BISKUPA</t>
  </si>
  <si>
    <t>REALIZACJA GMINNEGO PROGRAMU PROFILAKTYKI I ROZWIĄZYWANIA PROBLEMÓW ALKOHOLOWYCH</t>
  </si>
  <si>
    <t>GDAŃSKA FUNDACJA INOWACJI SOPŁECZNEJ</t>
  </si>
  <si>
    <t>PROWADZENIE PLACÓWKI OPIEKUŃCZO - WYCHOWAWCZEJ DOM NA KLIFIE</t>
  </si>
  <si>
    <t>PROWADZENIE PLACÓWKI OPIEKUŃCZO - WYCHOWAWCZEJ DOM POD MAGNOLIĄ</t>
  </si>
  <si>
    <t>PRZYGOTOWYWANIE I DOSTARCZANIE POSIŁKÓW DLA MIESZKAŃCÓW OŚRODKÓW WSPARCIA</t>
  </si>
  <si>
    <t>GDYŃSKA SPÓŁDZIENIA SOCJALNA RAZEM</t>
  </si>
  <si>
    <t>POMORSKIE FORUM NA RZECZ WYCHODZENIA Z BEZDOMNOŚĆI</t>
  </si>
  <si>
    <t>DIAGNOZY I PLANOWANIE DZIAŁAŃ W OBSZARZE BEZDOMNOŚCI</t>
  </si>
  <si>
    <t>STOWARZYSZENIE AGAPE - SCHRONISKO</t>
  </si>
  <si>
    <t>PROWADZENIE SCHRONISKA DLA BEZDOMNYCH PRZEZ STOW.ALTER - EGO</t>
  </si>
  <si>
    <t>PROWADZENIE SCHRONISKA Z FUNKCJĄ INTERWENCYJNEGO PUNKTU NOCLEGOWEGO DLA OS.W ST.NIETRZEńWOŚCI</t>
  </si>
  <si>
    <t>PRZYGOTOWYWANIE I DOSTARCZANIE POSIŁKÓW DLA KLIENTÓW MOPS</t>
  </si>
  <si>
    <t>POLSKIE STOWARZYSZENIE NA RZECZ OS. Z UPOŚLEDZENIEM UMYSŁOWYM KOŁO, STOWARZYSZENIE OSÓB Z WADAMI SŁUCHU CISZA, FUNDACJA ADAPA, CARITAS GDAŃSK</t>
  </si>
  <si>
    <t xml:space="preserve"> WARSZTATY TERAPII ZAJĘCIOWEJ</t>
  </si>
  <si>
    <r>
      <t xml:space="preserve">PROWADZENIE ŚWIET.SOCJOT. DLA DZIECI I MŁODZIEŻY Z DZIELNICY GRABÓWEK W GDYNI      </t>
    </r>
    <r>
      <rPr>
        <b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                     </t>
    </r>
  </si>
  <si>
    <r>
      <t xml:space="preserve">PROWADZENIE ŚWIET.SOCJOT.W DZIELNICY GDYNIA REDŁOWO UL. CYLKOWSKIEGO </t>
    </r>
    <r>
      <rPr>
        <b/>
        <sz val="8"/>
        <rFont val="Arial"/>
        <family val="2"/>
      </rPr>
      <t xml:space="preserve"> </t>
    </r>
  </si>
  <si>
    <t>ZWIĄZEK STOWARZYSZEŃ POMORSKI BANK ŻYWNOŚCI</t>
  </si>
  <si>
    <t>PROWADZENIE BANKU ŻYWNOŚCI</t>
  </si>
  <si>
    <t xml:space="preserve"> WSPIERANIE SAMOTNYCH MATEK I RODZIN UBOGICH</t>
  </si>
  <si>
    <t>WSPIERANIE UBOGICH MIESZKAŃCÓW GDYNI</t>
  </si>
  <si>
    <t>PROGRAM PRZECIWDZIAŁANIA ALKOHOLIZMOWI</t>
  </si>
  <si>
    <t>STOWARZYSZENIE VITAWA</t>
  </si>
  <si>
    <t>WSPIERANIE REALIZACJI ZADAŃ Z ZAKRESU KSZTAŁTOWANIA PRZYJAZNEJ PRZESTRZENI PUBLICZNEJ</t>
  </si>
  <si>
    <t>PROGRAM ZWALCZANIA NARKOMANII</t>
  </si>
  <si>
    <t>KONKURS - ORGANIZOWANIE SPOŁECZNOŚCI LOKALNYCH (OPATA HACKIEGO I ZAMENHOFA)</t>
  </si>
  <si>
    <t>FUNDACJA GOSPODARCZA</t>
  </si>
  <si>
    <t>ZWIĄZEK HARCERSTWA POLSKIEGO HUFIEC GDYŃSKI</t>
  </si>
  <si>
    <t>PROWADZENIE ŚWIET.SOCJOT. KOLOROWY SWIAT DZIECI PRZY UL. WICZLIŃSKIEJ 93 (SP 37)</t>
  </si>
  <si>
    <t>STOW.HOSPICJUM ŚW. WAWRZYŃCA</t>
  </si>
  <si>
    <t>GDAŃ. STOW.POM.OSOBOM Z CH. ALZHEIMERA</t>
  </si>
  <si>
    <t>STOW.POMOCY DZIECIOM Z NADPOBUDLIWOŚCIA PSYCHORUCHOWA   I ICH  RODZINOM "POMOST"</t>
  </si>
  <si>
    <t>GDYŃSKA SPÓŁDZIENIA SOCJALNA "RAZEM"</t>
  </si>
  <si>
    <t>FUNDACJA DOGTOR</t>
  </si>
  <si>
    <t>POLSKIE TOW. STW.ROZS. SCLEROSIS PON</t>
  </si>
  <si>
    <t>PROWADZENIE SKATE PARKU NA TERENIE SKWERU SUE RYDER W GDYNI</t>
  </si>
  <si>
    <t>14 POMORSKIE WARSZTATY FILMOWE</t>
  </si>
  <si>
    <t>UTRZYMANIE SCHRONISKA DLA ZWIERZĄT</t>
  </si>
  <si>
    <t>POLSKI ZW. NIEWIDOMYCH KOŁO GDYNIA</t>
  </si>
  <si>
    <t>STOW.POMOCY OSOBOM NIEPEŁNOSPR.SPON</t>
  </si>
  <si>
    <t>STOW.OSÓB Z WADĄ SŁUCH CISZA</t>
  </si>
  <si>
    <t>Załącznik nr 7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</si>
</sst>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d/mm/yyyy"/>
    <numFmt numFmtId="218" formatCode="#,##0\ _z_ł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3" fontId="21" fillId="0" borderId="10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218" fontId="21" fillId="0" borderId="11" xfId="63" applyNumberFormat="1" applyFont="1" applyFill="1" applyBorder="1" applyAlignment="1">
      <alignment horizontal="right" vertical="center"/>
    </xf>
    <xf numFmtId="218" fontId="21" fillId="0" borderId="11" xfId="63" applyNumberFormat="1" applyFont="1" applyFill="1" applyBorder="1" applyAlignment="1">
      <alignment vertical="center"/>
    </xf>
    <xf numFmtId="218" fontId="21" fillId="0" borderId="11" xfId="63" applyNumberFormat="1" applyFont="1" applyFill="1" applyBorder="1" applyAlignment="1">
      <alignment horizontal="right"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11" xfId="53" applyNumberFormat="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21" fillId="0" borderId="0" xfId="54" applyNumberFormat="1" applyFont="1" applyAlignment="1">
      <alignment horizontal="right" vertical="center"/>
      <protection/>
    </xf>
    <xf numFmtId="0" fontId="21" fillId="0" borderId="0" xfId="54" applyFont="1" applyAlignment="1">
      <alignment horizontal="right" vertical="center"/>
      <protection/>
    </xf>
    <xf numFmtId="164" fontId="21" fillId="0" borderId="11" xfId="0" applyNumberFormat="1" applyFont="1" applyBorder="1" applyAlignment="1">
      <alignment vertical="center"/>
    </xf>
    <xf numFmtId="164" fontId="21" fillId="0" borderId="11" xfId="53" applyNumberFormat="1" applyFont="1" applyBorder="1" applyAlignment="1">
      <alignment vertical="center"/>
      <protection/>
    </xf>
    <xf numFmtId="3" fontId="21" fillId="0" borderId="11" xfId="53" applyNumberFormat="1" applyFont="1" applyFill="1" applyBorder="1" applyAlignment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0" xfId="54" applyFont="1" applyAlignment="1">
      <alignment vertical="center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 wrapText="1"/>
    </xf>
    <xf numFmtId="0" fontId="21" fillId="0" borderId="32" xfId="0" applyFont="1" applyBorder="1" applyAlignment="1">
      <alignment vertical="center"/>
    </xf>
    <xf numFmtId="0" fontId="21" fillId="0" borderId="0" xfId="54" applyFont="1" applyBorder="1" applyAlignment="1">
      <alignment horizontal="left" vertical="center"/>
      <protection/>
    </xf>
    <xf numFmtId="3" fontId="22" fillId="0" borderId="23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vertical="center"/>
      <protection/>
    </xf>
    <xf numFmtId="0" fontId="21" fillId="0" borderId="12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54" applyFont="1" applyAlignment="1">
      <alignment vertical="center"/>
      <protection/>
    </xf>
    <xf numFmtId="0" fontId="21" fillId="0" borderId="25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5" xfId="0" applyFont="1" applyBorder="1" applyAlignment="1">
      <alignment/>
    </xf>
    <xf numFmtId="0" fontId="21" fillId="0" borderId="35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22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2" xfId="53" applyFont="1" applyBorder="1" applyAlignment="1">
      <alignment horizontal="left" vertical="center"/>
      <protection/>
    </xf>
    <xf numFmtId="0" fontId="21" fillId="0" borderId="22" xfId="53" applyFont="1" applyBorder="1" applyAlignment="1">
      <alignment vertical="center"/>
      <protection/>
    </xf>
    <xf numFmtId="0" fontId="21" fillId="0" borderId="18" xfId="53" applyFont="1" applyBorder="1" applyAlignment="1">
      <alignment horizontal="left" vertical="center"/>
      <protection/>
    </xf>
    <xf numFmtId="0" fontId="21" fillId="0" borderId="18" xfId="53" applyFont="1" applyBorder="1" applyAlignment="1">
      <alignment vertical="center"/>
      <protection/>
    </xf>
    <xf numFmtId="0" fontId="21" fillId="0" borderId="3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3" fontId="22" fillId="0" borderId="11" xfId="54" applyNumberFormat="1" applyFont="1" applyBorder="1" applyAlignment="1">
      <alignment horizontal="right" vertical="center"/>
      <protection/>
    </xf>
    <xf numFmtId="0" fontId="21" fillId="0" borderId="0" xfId="54" applyFont="1" applyAlignment="1">
      <alignment horizontal="left" vertical="center"/>
      <protection/>
    </xf>
    <xf numFmtId="3" fontId="21" fillId="0" borderId="25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vertical="center"/>
    </xf>
    <xf numFmtId="3" fontId="23" fillId="0" borderId="0" xfId="54" applyNumberFormat="1" applyFont="1" applyBorder="1" applyAlignment="1">
      <alignment horizontal="right" vertical="center"/>
      <protection/>
    </xf>
    <xf numFmtId="0" fontId="21" fillId="0" borderId="10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2" fillId="0" borderId="34" xfId="54" applyFont="1" applyBorder="1" applyAlignment="1">
      <alignment horizontal="left" vertical="center"/>
      <protection/>
    </xf>
    <xf numFmtId="0" fontId="22" fillId="0" borderId="38" xfId="54" applyFont="1" applyBorder="1" applyAlignment="1">
      <alignment horizontal="left" vertical="center"/>
      <protection/>
    </xf>
    <xf numFmtId="0" fontId="22" fillId="0" borderId="14" xfId="54" applyFont="1" applyBorder="1" applyAlignment="1">
      <alignment horizontal="left" vertical="center"/>
      <protection/>
    </xf>
    <xf numFmtId="3" fontId="21" fillId="0" borderId="10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164" fontId="21" fillId="0" borderId="40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35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23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2" fillId="0" borderId="0" xfId="54" applyFont="1" applyAlignment="1">
      <alignment horizontal="center" vertical="center" wrapText="1"/>
      <protection/>
    </xf>
    <xf numFmtId="0" fontId="23" fillId="0" borderId="47" xfId="54" applyFont="1" applyBorder="1" applyAlignment="1">
      <alignment horizontal="center" vertical="center"/>
      <protection/>
    </xf>
    <xf numFmtId="164" fontId="21" fillId="0" borderId="23" xfId="0" applyNumberFormat="1" applyFont="1" applyBorder="1" applyAlignment="1">
      <alignment vertical="center"/>
    </xf>
    <xf numFmtId="164" fontId="21" fillId="0" borderId="35" xfId="0" applyNumberFormat="1" applyFont="1" applyBorder="1" applyAlignment="1">
      <alignment vertical="center"/>
    </xf>
    <xf numFmtId="0" fontId="21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GRANTY 201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5.125" style="92" customWidth="1"/>
    <col min="2" max="2" width="7.25390625" style="92" customWidth="1"/>
    <col min="3" max="3" width="8.875" style="24" customWidth="1"/>
    <col min="4" max="4" width="25.875" style="24" customWidth="1"/>
    <col min="5" max="5" width="23.25390625" style="24" customWidth="1"/>
    <col min="6" max="6" width="9.25390625" style="19" customWidth="1"/>
    <col min="7" max="7" width="8.375" style="19" customWidth="1"/>
    <col min="8" max="8" width="6.25390625" style="24" customWidth="1"/>
    <col min="9" max="16384" width="9.125" style="24" customWidth="1"/>
  </cols>
  <sheetData>
    <row r="1" spans="1:8" ht="11.25">
      <c r="A1" s="23"/>
      <c r="B1" s="61"/>
      <c r="H1" s="19" t="s">
        <v>451</v>
      </c>
    </row>
    <row r="2" spans="1:8" ht="24.75" customHeight="1">
      <c r="A2" s="119" t="s">
        <v>0</v>
      </c>
      <c r="B2" s="119"/>
      <c r="C2" s="119"/>
      <c r="D2" s="119"/>
      <c r="E2" s="119"/>
      <c r="F2" s="119"/>
      <c r="G2" s="119"/>
      <c r="H2" s="119"/>
    </row>
    <row r="3" spans="1:8" ht="11.25">
      <c r="A3" s="120"/>
      <c r="B3" s="120"/>
      <c r="C3" s="120"/>
      <c r="D3" s="120"/>
      <c r="E3" s="120"/>
      <c r="F3" s="120"/>
      <c r="G3" s="120"/>
      <c r="H3" s="120"/>
    </row>
    <row r="4" spans="1:8" s="65" customFormat="1" ht="45">
      <c r="A4" s="25" t="s">
        <v>1</v>
      </c>
      <c r="B4" s="25" t="s">
        <v>2</v>
      </c>
      <c r="C4" s="26" t="s">
        <v>3</v>
      </c>
      <c r="D4" s="26" t="s">
        <v>4</v>
      </c>
      <c r="E4" s="26" t="s">
        <v>5</v>
      </c>
      <c r="F4" s="62" t="s">
        <v>6</v>
      </c>
      <c r="G4" s="63" t="s">
        <v>7</v>
      </c>
      <c r="H4" s="64" t="s">
        <v>8</v>
      </c>
    </row>
    <row r="5" spans="1:8" ht="22.5">
      <c r="A5" s="27" t="s">
        <v>9</v>
      </c>
      <c r="B5" s="27" t="s">
        <v>10</v>
      </c>
      <c r="C5" s="28" t="s">
        <v>11</v>
      </c>
      <c r="D5" s="66" t="s">
        <v>437</v>
      </c>
      <c r="E5" s="66" t="s">
        <v>263</v>
      </c>
      <c r="F5" s="1">
        <v>14490</v>
      </c>
      <c r="G5" s="2">
        <v>14490</v>
      </c>
      <c r="H5" s="20">
        <f aca="true" t="shared" si="0" ref="H5:H37">G5/F5</f>
        <v>1</v>
      </c>
    </row>
    <row r="6" spans="1:8" ht="11.25">
      <c r="A6" s="29"/>
      <c r="B6" s="29"/>
      <c r="C6" s="28" t="s">
        <v>12</v>
      </c>
      <c r="D6" s="67"/>
      <c r="E6" s="67"/>
      <c r="F6" s="1">
        <f aca="true" t="shared" si="1" ref="F6:G8">SUM(F5)</f>
        <v>14490</v>
      </c>
      <c r="G6" s="1">
        <f t="shared" si="1"/>
        <v>14490</v>
      </c>
      <c r="H6" s="20">
        <f t="shared" si="0"/>
        <v>1</v>
      </c>
    </row>
    <row r="7" spans="1:8" ht="11.25">
      <c r="A7" s="29"/>
      <c r="B7" s="27" t="s">
        <v>13</v>
      </c>
      <c r="C7" s="30"/>
      <c r="D7" s="67"/>
      <c r="E7" s="67"/>
      <c r="F7" s="1">
        <f t="shared" si="1"/>
        <v>14490</v>
      </c>
      <c r="G7" s="1">
        <f t="shared" si="1"/>
        <v>14490</v>
      </c>
      <c r="H7" s="20">
        <f t="shared" si="0"/>
        <v>1</v>
      </c>
    </row>
    <row r="8" spans="1:8" ht="11.25">
      <c r="A8" s="31" t="s">
        <v>14</v>
      </c>
      <c r="B8" s="32"/>
      <c r="C8" s="33"/>
      <c r="D8" s="59"/>
      <c r="E8" s="68"/>
      <c r="F8" s="1">
        <f t="shared" si="1"/>
        <v>14490</v>
      </c>
      <c r="G8" s="1">
        <f t="shared" si="1"/>
        <v>14490</v>
      </c>
      <c r="H8" s="20">
        <f t="shared" si="0"/>
        <v>1</v>
      </c>
    </row>
    <row r="9" spans="1:8" s="71" customFormat="1" ht="22.5">
      <c r="A9" s="34">
        <v>710</v>
      </c>
      <c r="B9" s="34">
        <v>71095</v>
      </c>
      <c r="C9" s="124" t="s">
        <v>15</v>
      </c>
      <c r="D9" s="115" t="s">
        <v>436</v>
      </c>
      <c r="E9" s="70" t="s">
        <v>261</v>
      </c>
      <c r="F9" s="1">
        <v>75000</v>
      </c>
      <c r="G9" s="2">
        <v>75000</v>
      </c>
      <c r="H9" s="20">
        <f t="shared" si="0"/>
        <v>1</v>
      </c>
    </row>
    <row r="10" spans="1:8" s="16" customFormat="1" ht="33.75">
      <c r="A10" s="29"/>
      <c r="B10" s="29"/>
      <c r="C10" s="125"/>
      <c r="D10" s="116"/>
      <c r="E10" s="72" t="s">
        <v>16</v>
      </c>
      <c r="F10" s="3">
        <v>1488757</v>
      </c>
      <c r="G10" s="4">
        <v>1397443</v>
      </c>
      <c r="H10" s="20">
        <f t="shared" si="0"/>
        <v>0.9386642682452543</v>
      </c>
    </row>
    <row r="11" spans="1:8" s="16" customFormat="1" ht="11.25">
      <c r="A11" s="29"/>
      <c r="B11" s="29"/>
      <c r="C11" s="28" t="s">
        <v>17</v>
      </c>
      <c r="D11" s="67"/>
      <c r="E11" s="67"/>
      <c r="F11" s="3">
        <f>SUM(F9:F10)</f>
        <v>1563757</v>
      </c>
      <c r="G11" s="3">
        <f>SUM(G9:G10)</f>
        <v>1472443</v>
      </c>
      <c r="H11" s="20">
        <f t="shared" si="0"/>
        <v>0.9416060167916115</v>
      </c>
    </row>
    <row r="12" spans="1:8" ht="56.25">
      <c r="A12" s="29"/>
      <c r="B12" s="29"/>
      <c r="C12" s="28" t="s">
        <v>18</v>
      </c>
      <c r="D12" s="66" t="s">
        <v>270</v>
      </c>
      <c r="E12" s="66" t="s">
        <v>433</v>
      </c>
      <c r="F12" s="1">
        <v>100000</v>
      </c>
      <c r="G12" s="5">
        <v>100000</v>
      </c>
      <c r="H12" s="20">
        <f t="shared" si="0"/>
        <v>1</v>
      </c>
    </row>
    <row r="13" spans="1:8" ht="11.25">
      <c r="A13" s="29"/>
      <c r="B13" s="29"/>
      <c r="C13" s="28" t="s">
        <v>19</v>
      </c>
      <c r="D13" s="67"/>
      <c r="E13" s="67"/>
      <c r="F13" s="1">
        <f>SUM(F12)</f>
        <v>100000</v>
      </c>
      <c r="G13" s="1">
        <f>SUM(G12)</f>
        <v>100000</v>
      </c>
      <c r="H13" s="20">
        <f t="shared" si="0"/>
        <v>1</v>
      </c>
    </row>
    <row r="14" spans="1:8" ht="18" customHeight="1">
      <c r="A14" s="29"/>
      <c r="B14" s="29"/>
      <c r="C14" s="28" t="s">
        <v>11</v>
      </c>
      <c r="D14" s="66" t="s">
        <v>262</v>
      </c>
      <c r="E14" s="108" t="s">
        <v>20</v>
      </c>
      <c r="F14" s="1">
        <v>75299.96</v>
      </c>
      <c r="G14" s="2">
        <v>0</v>
      </c>
      <c r="H14" s="20">
        <f t="shared" si="0"/>
        <v>0</v>
      </c>
    </row>
    <row r="15" spans="1:8" ht="18.75" customHeight="1">
      <c r="A15" s="29"/>
      <c r="B15" s="29"/>
      <c r="C15" s="35"/>
      <c r="D15" s="97" t="s">
        <v>21</v>
      </c>
      <c r="E15" s="123"/>
      <c r="F15" s="1">
        <v>24700.04</v>
      </c>
      <c r="G15" s="6">
        <v>0</v>
      </c>
      <c r="H15" s="20">
        <f t="shared" si="0"/>
        <v>0</v>
      </c>
    </row>
    <row r="16" spans="1:8" ht="22.5">
      <c r="A16" s="29"/>
      <c r="B16" s="29"/>
      <c r="C16" s="36"/>
      <c r="D16" s="97" t="s">
        <v>21</v>
      </c>
      <c r="E16" s="66" t="s">
        <v>22</v>
      </c>
      <c r="F16" s="1">
        <v>100000</v>
      </c>
      <c r="G16" s="1">
        <v>50000</v>
      </c>
      <c r="H16" s="20">
        <f t="shared" si="0"/>
        <v>0.5</v>
      </c>
    </row>
    <row r="17" spans="1:8" ht="11.25">
      <c r="A17" s="29"/>
      <c r="B17" s="29"/>
      <c r="C17" s="28" t="s">
        <v>12</v>
      </c>
      <c r="D17" s="67"/>
      <c r="E17" s="67"/>
      <c r="F17" s="1">
        <f>SUM(F14:F16)</f>
        <v>200000</v>
      </c>
      <c r="G17" s="1">
        <f>SUM(G14:G16)</f>
        <v>50000</v>
      </c>
      <c r="H17" s="20">
        <f t="shared" si="0"/>
        <v>0.25</v>
      </c>
    </row>
    <row r="18" spans="1:8" ht="11.25">
      <c r="A18" s="29"/>
      <c r="B18" s="27" t="s">
        <v>23</v>
      </c>
      <c r="C18" s="30"/>
      <c r="D18" s="67"/>
      <c r="E18" s="67"/>
      <c r="F18" s="1">
        <f>SUM(F17,F13,F11)</f>
        <v>1863757</v>
      </c>
      <c r="G18" s="1">
        <f>SUM(G17,G13,G11)</f>
        <v>1622443</v>
      </c>
      <c r="H18" s="20">
        <f t="shared" si="0"/>
        <v>0.8705228203032906</v>
      </c>
    </row>
    <row r="19" spans="1:8" ht="11.25">
      <c r="A19" s="27" t="s">
        <v>24</v>
      </c>
      <c r="B19" s="37"/>
      <c r="C19" s="30"/>
      <c r="D19" s="67"/>
      <c r="E19" s="67"/>
      <c r="F19" s="1">
        <f>SUM(F18)</f>
        <v>1863757</v>
      </c>
      <c r="G19" s="1">
        <f>SUM(G18)</f>
        <v>1622443</v>
      </c>
      <c r="H19" s="20">
        <f t="shared" si="0"/>
        <v>0.8705228203032906</v>
      </c>
    </row>
    <row r="20" spans="1:8" ht="33.75">
      <c r="A20" s="27" t="s">
        <v>25</v>
      </c>
      <c r="B20" s="27" t="s">
        <v>26</v>
      </c>
      <c r="C20" s="28" t="s">
        <v>27</v>
      </c>
      <c r="D20" s="73" t="s">
        <v>28</v>
      </c>
      <c r="E20" s="69" t="s">
        <v>363</v>
      </c>
      <c r="F20" s="2">
        <v>10000</v>
      </c>
      <c r="G20" s="1">
        <v>10000</v>
      </c>
      <c r="H20" s="20">
        <f t="shared" si="0"/>
        <v>1</v>
      </c>
    </row>
    <row r="21" spans="1:8" ht="22.5">
      <c r="A21" s="29"/>
      <c r="B21" s="29"/>
      <c r="C21" s="36"/>
      <c r="D21" s="73" t="s">
        <v>29</v>
      </c>
      <c r="E21" s="69" t="s">
        <v>364</v>
      </c>
      <c r="F21" s="2">
        <v>50000</v>
      </c>
      <c r="G21" s="1">
        <v>50000</v>
      </c>
      <c r="H21" s="20">
        <f t="shared" si="0"/>
        <v>1</v>
      </c>
    </row>
    <row r="22" spans="1:8" s="71" customFormat="1" ht="22.5">
      <c r="A22" s="29"/>
      <c r="B22" s="29"/>
      <c r="C22" s="36"/>
      <c r="D22" s="73" t="s">
        <v>30</v>
      </c>
      <c r="E22" s="69" t="s">
        <v>365</v>
      </c>
      <c r="F22" s="2">
        <v>9910</v>
      </c>
      <c r="G22" s="1">
        <v>9910</v>
      </c>
      <c r="H22" s="20">
        <f t="shared" si="0"/>
        <v>1</v>
      </c>
    </row>
    <row r="23" spans="1:8" ht="33.75">
      <c r="A23" s="29"/>
      <c r="B23" s="29"/>
      <c r="C23" s="36"/>
      <c r="D23" s="73" t="s">
        <v>31</v>
      </c>
      <c r="E23" s="69" t="s">
        <v>366</v>
      </c>
      <c r="F23" s="2">
        <v>49750</v>
      </c>
      <c r="G23" s="1">
        <v>49750</v>
      </c>
      <c r="H23" s="20">
        <f t="shared" si="0"/>
        <v>1</v>
      </c>
    </row>
    <row r="24" spans="1:8" s="71" customFormat="1" ht="45">
      <c r="A24" s="29"/>
      <c r="B24" s="29"/>
      <c r="C24" s="36"/>
      <c r="D24" s="73" t="s">
        <v>32</v>
      </c>
      <c r="E24" s="69" t="s">
        <v>367</v>
      </c>
      <c r="F24" s="2">
        <v>10000</v>
      </c>
      <c r="G24" s="1">
        <v>10000</v>
      </c>
      <c r="H24" s="20">
        <f t="shared" si="0"/>
        <v>1</v>
      </c>
    </row>
    <row r="25" spans="1:8" ht="22.5">
      <c r="A25" s="29"/>
      <c r="B25" s="29"/>
      <c r="C25" s="36"/>
      <c r="D25" s="73" t="s">
        <v>33</v>
      </c>
      <c r="E25" s="69" t="s">
        <v>368</v>
      </c>
      <c r="F25" s="2">
        <v>30340</v>
      </c>
      <c r="G25" s="1">
        <v>30340</v>
      </c>
      <c r="H25" s="20">
        <f t="shared" si="0"/>
        <v>1</v>
      </c>
    </row>
    <row r="26" spans="1:8" ht="22.5">
      <c r="A26" s="29"/>
      <c r="B26" s="29"/>
      <c r="C26" s="36"/>
      <c r="D26" s="73" t="s">
        <v>34</v>
      </c>
      <c r="E26" s="69" t="s">
        <v>369</v>
      </c>
      <c r="F26" s="2">
        <v>12000</v>
      </c>
      <c r="G26" s="1">
        <v>12000</v>
      </c>
      <c r="H26" s="20">
        <f t="shared" si="0"/>
        <v>1</v>
      </c>
    </row>
    <row r="27" spans="1:8" ht="22.5">
      <c r="A27" s="29"/>
      <c r="B27" s="29"/>
      <c r="C27" s="36"/>
      <c r="D27" s="73" t="s">
        <v>35</v>
      </c>
      <c r="E27" s="69" t="s">
        <v>370</v>
      </c>
      <c r="F27" s="2">
        <v>260000</v>
      </c>
      <c r="G27" s="1">
        <v>260000</v>
      </c>
      <c r="H27" s="20">
        <f t="shared" si="0"/>
        <v>1</v>
      </c>
    </row>
    <row r="28" spans="1:8" s="71" customFormat="1" ht="78.75">
      <c r="A28" s="29"/>
      <c r="B28" s="29"/>
      <c r="C28" s="36"/>
      <c r="D28" s="73" t="s">
        <v>36</v>
      </c>
      <c r="E28" s="69" t="s">
        <v>371</v>
      </c>
      <c r="F28" s="2">
        <v>10000</v>
      </c>
      <c r="G28" s="1">
        <v>10000</v>
      </c>
      <c r="H28" s="20">
        <f t="shared" si="0"/>
        <v>1</v>
      </c>
    </row>
    <row r="29" spans="1:8" ht="33.75">
      <c r="A29" s="29"/>
      <c r="B29" s="29"/>
      <c r="C29" s="36"/>
      <c r="D29" s="69" t="s">
        <v>437</v>
      </c>
      <c r="E29" s="69" t="s">
        <v>372</v>
      </c>
      <c r="F29" s="2">
        <v>8000</v>
      </c>
      <c r="G29" s="1">
        <v>8000</v>
      </c>
      <c r="H29" s="20">
        <f t="shared" si="0"/>
        <v>1</v>
      </c>
    </row>
    <row r="30" spans="1:8" ht="11.25">
      <c r="A30" s="29"/>
      <c r="B30" s="29"/>
      <c r="C30" s="28" t="s">
        <v>37</v>
      </c>
      <c r="D30" s="74"/>
      <c r="E30" s="74"/>
      <c r="F30" s="14">
        <f>SUM(F20:F29)</f>
        <v>450000</v>
      </c>
      <c r="G30" s="1">
        <f>SUM(G20:G29)</f>
        <v>450000</v>
      </c>
      <c r="H30" s="20">
        <f t="shared" si="0"/>
        <v>1</v>
      </c>
    </row>
    <row r="31" spans="1:8" ht="33.75">
      <c r="A31" s="29"/>
      <c r="B31" s="29"/>
      <c r="C31" s="28" t="s">
        <v>38</v>
      </c>
      <c r="D31" s="66" t="s">
        <v>271</v>
      </c>
      <c r="E31" s="66" t="s">
        <v>39</v>
      </c>
      <c r="F31" s="1">
        <v>149999</v>
      </c>
      <c r="G31" s="1">
        <v>74999</v>
      </c>
      <c r="H31" s="20">
        <f t="shared" si="0"/>
        <v>0.4999966666444443</v>
      </c>
    </row>
    <row r="32" spans="1:8" ht="11.25">
      <c r="A32" s="29"/>
      <c r="B32" s="29"/>
      <c r="C32" s="28" t="s">
        <v>40</v>
      </c>
      <c r="D32" s="67"/>
      <c r="E32" s="67"/>
      <c r="F32" s="1">
        <f>SUM(F31)</f>
        <v>149999</v>
      </c>
      <c r="G32" s="1">
        <f>SUM(G31)</f>
        <v>74999</v>
      </c>
      <c r="H32" s="20">
        <f t="shared" si="0"/>
        <v>0.4999966666444443</v>
      </c>
    </row>
    <row r="33" spans="1:8" ht="33.75">
      <c r="A33" s="29"/>
      <c r="B33" s="29"/>
      <c r="C33" s="28" t="s">
        <v>11</v>
      </c>
      <c r="D33" s="66" t="s">
        <v>28</v>
      </c>
      <c r="E33" s="28" t="s">
        <v>41</v>
      </c>
      <c r="F33" s="1">
        <v>14400</v>
      </c>
      <c r="G33" s="1">
        <v>14400</v>
      </c>
      <c r="H33" s="20">
        <f t="shared" si="0"/>
        <v>1</v>
      </c>
    </row>
    <row r="34" spans="1:8" ht="11.25">
      <c r="A34" s="29"/>
      <c r="B34" s="29"/>
      <c r="C34" s="28" t="s">
        <v>12</v>
      </c>
      <c r="D34" s="67"/>
      <c r="E34" s="67"/>
      <c r="F34" s="1">
        <f>SUM(F33)</f>
        <v>14400</v>
      </c>
      <c r="G34" s="1">
        <f>SUM(G33)</f>
        <v>14400</v>
      </c>
      <c r="H34" s="20">
        <f t="shared" si="0"/>
        <v>1</v>
      </c>
    </row>
    <row r="35" spans="1:8" ht="11.25">
      <c r="A35" s="29"/>
      <c r="B35" s="27" t="s">
        <v>42</v>
      </c>
      <c r="C35" s="30"/>
      <c r="D35" s="67"/>
      <c r="E35" s="67"/>
      <c r="F35" s="1">
        <f>SUM(F34,F32,F30)</f>
        <v>614399</v>
      </c>
      <c r="G35" s="1">
        <f>SUM(G34,G32,G30)</f>
        <v>539399</v>
      </c>
      <c r="H35" s="20">
        <f t="shared" si="0"/>
        <v>0.8779294888175274</v>
      </c>
    </row>
    <row r="36" spans="1:8" ht="11.25">
      <c r="A36" s="27" t="s">
        <v>43</v>
      </c>
      <c r="B36" s="37"/>
      <c r="C36" s="30"/>
      <c r="D36" s="67"/>
      <c r="E36" s="67"/>
      <c r="F36" s="1">
        <f>SUM(F35)</f>
        <v>614399</v>
      </c>
      <c r="G36" s="1">
        <f>SUM(G35)</f>
        <v>539399</v>
      </c>
      <c r="H36" s="20">
        <f t="shared" si="0"/>
        <v>0.8779294888175274</v>
      </c>
    </row>
    <row r="37" spans="1:8" ht="22.5">
      <c r="A37" s="27" t="s">
        <v>44</v>
      </c>
      <c r="B37" s="27" t="s">
        <v>45</v>
      </c>
      <c r="C37" s="28" t="s">
        <v>46</v>
      </c>
      <c r="D37" s="66" t="s">
        <v>361</v>
      </c>
      <c r="E37" s="66" t="s">
        <v>434</v>
      </c>
      <c r="F37" s="1">
        <v>25501</v>
      </c>
      <c r="G37" s="2">
        <v>0</v>
      </c>
      <c r="H37" s="20">
        <f t="shared" si="0"/>
        <v>0</v>
      </c>
    </row>
    <row r="38" spans="1:8" ht="11.25">
      <c r="A38" s="29"/>
      <c r="B38" s="29"/>
      <c r="C38" s="28" t="s">
        <v>47</v>
      </c>
      <c r="D38" s="67"/>
      <c r="E38" s="67"/>
      <c r="F38" s="1">
        <f>SUM(F37)</f>
        <v>25501</v>
      </c>
      <c r="G38" s="1">
        <f>SUM(G37)</f>
        <v>0</v>
      </c>
      <c r="H38" s="20">
        <f aca="true" t="shared" si="2" ref="H38:H148">G38/F38</f>
        <v>0</v>
      </c>
    </row>
    <row r="39" spans="1:8" ht="11.25">
      <c r="A39" s="29"/>
      <c r="B39" s="27" t="s">
        <v>48</v>
      </c>
      <c r="C39" s="30"/>
      <c r="D39" s="67"/>
      <c r="E39" s="67"/>
      <c r="F39" s="1">
        <f>SUM(F38)</f>
        <v>25501</v>
      </c>
      <c r="G39" s="1">
        <f>SUM(G38)</f>
        <v>0</v>
      </c>
      <c r="H39" s="20">
        <f t="shared" si="2"/>
        <v>0</v>
      </c>
    </row>
    <row r="40" spans="1:8" ht="22.5">
      <c r="A40" s="38"/>
      <c r="B40" s="39" t="s">
        <v>49</v>
      </c>
      <c r="C40" s="40" t="s">
        <v>254</v>
      </c>
      <c r="D40" s="66" t="s">
        <v>361</v>
      </c>
      <c r="E40" s="66" t="s">
        <v>260</v>
      </c>
      <c r="F40" s="1">
        <f>1540000-905000</f>
        <v>635000</v>
      </c>
      <c r="G40" s="2">
        <v>0</v>
      </c>
      <c r="H40" s="20">
        <f t="shared" si="2"/>
        <v>0</v>
      </c>
    </row>
    <row r="41" spans="1:8" s="77" customFormat="1" ht="33.75">
      <c r="A41" s="75"/>
      <c r="B41" s="75"/>
      <c r="C41" s="76"/>
      <c r="D41" s="66" t="s">
        <v>273</v>
      </c>
      <c r="E41" s="66" t="s">
        <v>274</v>
      </c>
      <c r="F41" s="1">
        <v>21000</v>
      </c>
      <c r="G41" s="1">
        <v>21000</v>
      </c>
      <c r="H41" s="20">
        <f t="shared" si="2"/>
        <v>1</v>
      </c>
    </row>
    <row r="42" spans="1:8" s="77" customFormat="1" ht="22.5">
      <c r="A42" s="75"/>
      <c r="B42" s="75"/>
      <c r="C42" s="76"/>
      <c r="D42" s="66" t="s">
        <v>275</v>
      </c>
      <c r="E42" s="66" t="s">
        <v>276</v>
      </c>
      <c r="F42" s="1">
        <v>5800</v>
      </c>
      <c r="G42" s="1">
        <v>5800</v>
      </c>
      <c r="H42" s="20">
        <f t="shared" si="2"/>
        <v>1</v>
      </c>
    </row>
    <row r="43" spans="1:8" s="77" customFormat="1" ht="33.75">
      <c r="A43" s="75"/>
      <c r="B43" s="75"/>
      <c r="C43" s="76"/>
      <c r="D43" s="66" t="s">
        <v>277</v>
      </c>
      <c r="E43" s="66" t="s">
        <v>274</v>
      </c>
      <c r="F43" s="1">
        <v>8000</v>
      </c>
      <c r="G43" s="1">
        <v>8000</v>
      </c>
      <c r="H43" s="20">
        <f t="shared" si="2"/>
        <v>1</v>
      </c>
    </row>
    <row r="44" spans="1:8" s="77" customFormat="1" ht="33.75">
      <c r="A44" s="75"/>
      <c r="B44" s="75"/>
      <c r="C44" s="76"/>
      <c r="D44" s="66" t="s">
        <v>278</v>
      </c>
      <c r="E44" s="66" t="s">
        <v>279</v>
      </c>
      <c r="F44" s="1">
        <v>2500</v>
      </c>
      <c r="G44" s="1">
        <v>2500</v>
      </c>
      <c r="H44" s="20">
        <f t="shared" si="2"/>
        <v>1</v>
      </c>
    </row>
    <row r="45" spans="1:8" s="77" customFormat="1" ht="33.75">
      <c r="A45" s="75"/>
      <c r="B45" s="75"/>
      <c r="C45" s="76"/>
      <c r="D45" s="66" t="s">
        <v>280</v>
      </c>
      <c r="E45" s="66" t="s">
        <v>281</v>
      </c>
      <c r="F45" s="1">
        <v>44000</v>
      </c>
      <c r="G45" s="1">
        <v>44000</v>
      </c>
      <c r="H45" s="20">
        <f t="shared" si="2"/>
        <v>1</v>
      </c>
    </row>
    <row r="46" spans="1:8" s="77" customFormat="1" ht="33.75">
      <c r="A46" s="75"/>
      <c r="B46" s="75"/>
      <c r="C46" s="76"/>
      <c r="D46" s="66" t="s">
        <v>282</v>
      </c>
      <c r="E46" s="66" t="s">
        <v>283</v>
      </c>
      <c r="F46" s="1">
        <v>45000</v>
      </c>
      <c r="G46" s="1">
        <v>45000</v>
      </c>
      <c r="H46" s="20">
        <f t="shared" si="2"/>
        <v>1</v>
      </c>
    </row>
    <row r="47" spans="1:8" s="77" customFormat="1" ht="33.75">
      <c r="A47" s="75"/>
      <c r="B47" s="75"/>
      <c r="C47" s="76"/>
      <c r="D47" s="66" t="s">
        <v>284</v>
      </c>
      <c r="E47" s="66" t="s">
        <v>285</v>
      </c>
      <c r="F47" s="1">
        <v>14000</v>
      </c>
      <c r="G47" s="1">
        <v>14000</v>
      </c>
      <c r="H47" s="20">
        <f t="shared" si="2"/>
        <v>1</v>
      </c>
    </row>
    <row r="48" spans="1:8" s="77" customFormat="1" ht="33.75">
      <c r="A48" s="75"/>
      <c r="B48" s="75"/>
      <c r="C48" s="76"/>
      <c r="D48" s="66" t="s">
        <v>286</v>
      </c>
      <c r="E48" s="66" t="s">
        <v>279</v>
      </c>
      <c r="F48" s="1">
        <v>7000</v>
      </c>
      <c r="G48" s="1">
        <v>7000</v>
      </c>
      <c r="H48" s="20">
        <f t="shared" si="2"/>
        <v>1</v>
      </c>
    </row>
    <row r="49" spans="1:8" s="77" customFormat="1" ht="33.75">
      <c r="A49" s="75"/>
      <c r="B49" s="75"/>
      <c r="C49" s="76"/>
      <c r="D49" s="66" t="s">
        <v>287</v>
      </c>
      <c r="E49" s="66" t="s">
        <v>279</v>
      </c>
      <c r="F49" s="1">
        <v>4000</v>
      </c>
      <c r="G49" s="1">
        <v>4000</v>
      </c>
      <c r="H49" s="20">
        <f t="shared" si="2"/>
        <v>1</v>
      </c>
    </row>
    <row r="50" spans="1:8" s="77" customFormat="1" ht="33.75">
      <c r="A50" s="75"/>
      <c r="B50" s="75"/>
      <c r="C50" s="76"/>
      <c r="D50" s="66" t="s">
        <v>288</v>
      </c>
      <c r="E50" s="66" t="s">
        <v>289</v>
      </c>
      <c r="F50" s="1">
        <v>20000</v>
      </c>
      <c r="G50" s="1">
        <v>20000</v>
      </c>
      <c r="H50" s="20">
        <f t="shared" si="2"/>
        <v>1</v>
      </c>
    </row>
    <row r="51" spans="1:8" s="77" customFormat="1" ht="33.75">
      <c r="A51" s="75"/>
      <c r="B51" s="75"/>
      <c r="C51" s="76"/>
      <c r="D51" s="66" t="s">
        <v>290</v>
      </c>
      <c r="E51" s="66" t="s">
        <v>291</v>
      </c>
      <c r="F51" s="1">
        <v>14000</v>
      </c>
      <c r="G51" s="1">
        <v>14000</v>
      </c>
      <c r="H51" s="20">
        <f t="shared" si="2"/>
        <v>1</v>
      </c>
    </row>
    <row r="52" spans="1:8" s="77" customFormat="1" ht="33.75">
      <c r="A52" s="75"/>
      <c r="B52" s="75"/>
      <c r="C52" s="76"/>
      <c r="D52" s="66" t="s">
        <v>292</v>
      </c>
      <c r="E52" s="66" t="s">
        <v>293</v>
      </c>
      <c r="F52" s="1">
        <v>35000</v>
      </c>
      <c r="G52" s="1">
        <v>35000</v>
      </c>
      <c r="H52" s="20">
        <f t="shared" si="2"/>
        <v>1</v>
      </c>
    </row>
    <row r="53" spans="1:8" s="77" customFormat="1" ht="33.75">
      <c r="A53" s="75"/>
      <c r="B53" s="75"/>
      <c r="C53" s="76"/>
      <c r="D53" s="66" t="s">
        <v>294</v>
      </c>
      <c r="E53" s="66" t="s">
        <v>295</v>
      </c>
      <c r="F53" s="1">
        <v>8500</v>
      </c>
      <c r="G53" s="1">
        <v>8500</v>
      </c>
      <c r="H53" s="20">
        <f t="shared" si="2"/>
        <v>1</v>
      </c>
    </row>
    <row r="54" spans="1:8" s="77" customFormat="1" ht="33.75">
      <c r="A54" s="75"/>
      <c r="B54" s="75"/>
      <c r="C54" s="76"/>
      <c r="D54" s="66" t="s">
        <v>296</v>
      </c>
      <c r="E54" s="66" t="s">
        <v>291</v>
      </c>
      <c r="F54" s="1">
        <v>7500</v>
      </c>
      <c r="G54" s="1">
        <v>7500</v>
      </c>
      <c r="H54" s="20">
        <f t="shared" si="2"/>
        <v>1</v>
      </c>
    </row>
    <row r="55" spans="1:8" s="77" customFormat="1" ht="33.75">
      <c r="A55" s="75"/>
      <c r="B55" s="75"/>
      <c r="C55" s="76"/>
      <c r="D55" s="66" t="s">
        <v>297</v>
      </c>
      <c r="E55" s="66" t="s">
        <v>298</v>
      </c>
      <c r="F55" s="1">
        <v>18000</v>
      </c>
      <c r="G55" s="1">
        <v>18000</v>
      </c>
      <c r="H55" s="20">
        <f t="shared" si="2"/>
        <v>1</v>
      </c>
    </row>
    <row r="56" spans="1:8" s="77" customFormat="1" ht="33.75">
      <c r="A56" s="75"/>
      <c r="B56" s="75"/>
      <c r="C56" s="76"/>
      <c r="D56" s="66" t="s">
        <v>299</v>
      </c>
      <c r="E56" s="66" t="s">
        <v>300</v>
      </c>
      <c r="F56" s="1">
        <v>69000</v>
      </c>
      <c r="G56" s="1">
        <v>69000</v>
      </c>
      <c r="H56" s="20">
        <f t="shared" si="2"/>
        <v>1</v>
      </c>
    </row>
    <row r="57" spans="1:8" s="77" customFormat="1" ht="45">
      <c r="A57" s="75"/>
      <c r="B57" s="75"/>
      <c r="C57" s="76"/>
      <c r="D57" s="66" t="s">
        <v>301</v>
      </c>
      <c r="E57" s="66" t="s">
        <v>302</v>
      </c>
      <c r="F57" s="1">
        <v>8000</v>
      </c>
      <c r="G57" s="1">
        <v>8000</v>
      </c>
      <c r="H57" s="20">
        <f t="shared" si="2"/>
        <v>1</v>
      </c>
    </row>
    <row r="58" spans="1:8" s="77" customFormat="1" ht="33.75">
      <c r="A58" s="75"/>
      <c r="B58" s="75"/>
      <c r="C58" s="76"/>
      <c r="D58" s="66" t="s">
        <v>303</v>
      </c>
      <c r="E58" s="66" t="s">
        <v>304</v>
      </c>
      <c r="F58" s="1">
        <v>1500</v>
      </c>
      <c r="G58" s="1">
        <v>1500</v>
      </c>
      <c r="H58" s="20">
        <f t="shared" si="2"/>
        <v>1</v>
      </c>
    </row>
    <row r="59" spans="1:8" s="77" customFormat="1" ht="33.75">
      <c r="A59" s="75"/>
      <c r="B59" s="75"/>
      <c r="C59" s="76"/>
      <c r="D59" s="66" t="s">
        <v>305</v>
      </c>
      <c r="E59" s="66" t="s">
        <v>306</v>
      </c>
      <c r="F59" s="1">
        <v>20000</v>
      </c>
      <c r="G59" s="1">
        <v>20000</v>
      </c>
      <c r="H59" s="20">
        <f t="shared" si="2"/>
        <v>1</v>
      </c>
    </row>
    <row r="60" spans="1:8" s="77" customFormat="1" ht="33.75">
      <c r="A60" s="75"/>
      <c r="B60" s="75"/>
      <c r="C60" s="76"/>
      <c r="D60" s="66" t="s">
        <v>307</v>
      </c>
      <c r="E60" s="66" t="s">
        <v>308</v>
      </c>
      <c r="F60" s="1">
        <v>20000</v>
      </c>
      <c r="G60" s="1">
        <v>20000</v>
      </c>
      <c r="H60" s="20">
        <f t="shared" si="2"/>
        <v>1</v>
      </c>
    </row>
    <row r="61" spans="1:8" s="77" customFormat="1" ht="33.75">
      <c r="A61" s="75"/>
      <c r="B61" s="75"/>
      <c r="C61" s="76"/>
      <c r="D61" s="66" t="s">
        <v>309</v>
      </c>
      <c r="E61" s="66" t="s">
        <v>274</v>
      </c>
      <c r="F61" s="1">
        <v>70000</v>
      </c>
      <c r="G61" s="1">
        <v>70000</v>
      </c>
      <c r="H61" s="20">
        <f t="shared" si="2"/>
        <v>1</v>
      </c>
    </row>
    <row r="62" spans="1:8" s="77" customFormat="1" ht="33.75">
      <c r="A62" s="75"/>
      <c r="B62" s="75"/>
      <c r="C62" s="76"/>
      <c r="D62" s="66" t="s">
        <v>310</v>
      </c>
      <c r="E62" s="66" t="s">
        <v>274</v>
      </c>
      <c r="F62" s="1">
        <v>6000</v>
      </c>
      <c r="G62" s="1">
        <v>6000</v>
      </c>
      <c r="H62" s="20">
        <f t="shared" si="2"/>
        <v>1</v>
      </c>
    </row>
    <row r="63" spans="1:8" s="77" customFormat="1" ht="33.75">
      <c r="A63" s="75"/>
      <c r="B63" s="75"/>
      <c r="C63" s="76"/>
      <c r="D63" s="66" t="s">
        <v>311</v>
      </c>
      <c r="E63" s="66" t="s">
        <v>274</v>
      </c>
      <c r="F63" s="1">
        <v>18000</v>
      </c>
      <c r="G63" s="1">
        <v>18000</v>
      </c>
      <c r="H63" s="20">
        <f t="shared" si="2"/>
        <v>1</v>
      </c>
    </row>
    <row r="64" spans="1:8" s="77" customFormat="1" ht="33.75">
      <c r="A64" s="75"/>
      <c r="B64" s="75"/>
      <c r="C64" s="76"/>
      <c r="D64" s="66" t="s">
        <v>312</v>
      </c>
      <c r="E64" s="66" t="s">
        <v>274</v>
      </c>
      <c r="F64" s="1">
        <v>57000</v>
      </c>
      <c r="G64" s="1">
        <v>57000</v>
      </c>
      <c r="H64" s="20">
        <f t="shared" si="2"/>
        <v>1</v>
      </c>
    </row>
    <row r="65" spans="1:8" s="77" customFormat="1" ht="33.75">
      <c r="A65" s="75"/>
      <c r="B65" s="75"/>
      <c r="C65" s="76"/>
      <c r="D65" s="66" t="s">
        <v>313</v>
      </c>
      <c r="E65" s="66" t="s">
        <v>274</v>
      </c>
      <c r="F65" s="1">
        <v>5000</v>
      </c>
      <c r="G65" s="1">
        <v>5000</v>
      </c>
      <c r="H65" s="20">
        <f t="shared" si="2"/>
        <v>1</v>
      </c>
    </row>
    <row r="66" spans="1:8" s="77" customFormat="1" ht="33.75">
      <c r="A66" s="75"/>
      <c r="B66" s="75"/>
      <c r="C66" s="76"/>
      <c r="D66" s="66" t="s">
        <v>314</v>
      </c>
      <c r="E66" s="66" t="s">
        <v>315</v>
      </c>
      <c r="F66" s="1">
        <v>13000</v>
      </c>
      <c r="G66" s="1">
        <v>13000</v>
      </c>
      <c r="H66" s="20">
        <f t="shared" si="2"/>
        <v>1</v>
      </c>
    </row>
    <row r="67" spans="1:8" s="77" customFormat="1" ht="45">
      <c r="A67" s="75"/>
      <c r="B67" s="75"/>
      <c r="C67" s="76"/>
      <c r="D67" s="66" t="s">
        <v>316</v>
      </c>
      <c r="E67" s="66" t="s">
        <v>317</v>
      </c>
      <c r="F67" s="1">
        <v>1700</v>
      </c>
      <c r="G67" s="1">
        <v>1700</v>
      </c>
      <c r="H67" s="20">
        <f t="shared" si="2"/>
        <v>1</v>
      </c>
    </row>
    <row r="68" spans="1:8" s="77" customFormat="1" ht="45">
      <c r="A68" s="75"/>
      <c r="B68" s="75"/>
      <c r="C68" s="76"/>
      <c r="D68" s="66" t="s">
        <v>316</v>
      </c>
      <c r="E68" s="66" t="s">
        <v>318</v>
      </c>
      <c r="F68" s="1">
        <v>1500</v>
      </c>
      <c r="G68" s="1">
        <v>1500</v>
      </c>
      <c r="H68" s="20">
        <f t="shared" si="2"/>
        <v>1</v>
      </c>
    </row>
    <row r="69" spans="1:8" s="77" customFormat="1" ht="33.75">
      <c r="A69" s="75"/>
      <c r="B69" s="75"/>
      <c r="C69" s="76"/>
      <c r="D69" s="66" t="s">
        <v>319</v>
      </c>
      <c r="E69" s="66" t="s">
        <v>274</v>
      </c>
      <c r="F69" s="1">
        <v>7000</v>
      </c>
      <c r="G69" s="1">
        <v>7000</v>
      </c>
      <c r="H69" s="20">
        <f t="shared" si="2"/>
        <v>1</v>
      </c>
    </row>
    <row r="70" spans="1:8" s="77" customFormat="1" ht="33.75">
      <c r="A70" s="75"/>
      <c r="B70" s="75"/>
      <c r="C70" s="76"/>
      <c r="D70" s="66" t="s">
        <v>319</v>
      </c>
      <c r="E70" s="66" t="s">
        <v>283</v>
      </c>
      <c r="F70" s="1">
        <v>10000</v>
      </c>
      <c r="G70" s="1">
        <v>10000</v>
      </c>
      <c r="H70" s="20">
        <f t="shared" si="2"/>
        <v>1</v>
      </c>
    </row>
    <row r="71" spans="1:8" s="77" customFormat="1" ht="33.75">
      <c r="A71" s="75"/>
      <c r="B71" s="75"/>
      <c r="C71" s="76"/>
      <c r="D71" s="66" t="s">
        <v>320</v>
      </c>
      <c r="E71" s="66" t="s">
        <v>321</v>
      </c>
      <c r="F71" s="1">
        <v>33200</v>
      </c>
      <c r="G71" s="1">
        <v>33200</v>
      </c>
      <c r="H71" s="20">
        <f t="shared" si="2"/>
        <v>1</v>
      </c>
    </row>
    <row r="72" spans="1:8" s="77" customFormat="1" ht="33.75">
      <c r="A72" s="75"/>
      <c r="B72" s="75"/>
      <c r="C72" s="76"/>
      <c r="D72" s="66" t="s">
        <v>322</v>
      </c>
      <c r="E72" s="66" t="s">
        <v>274</v>
      </c>
      <c r="F72" s="1">
        <v>8000</v>
      </c>
      <c r="G72" s="1">
        <v>8000</v>
      </c>
      <c r="H72" s="20">
        <f t="shared" si="2"/>
        <v>1</v>
      </c>
    </row>
    <row r="73" spans="1:8" s="77" customFormat="1" ht="33.75">
      <c r="A73" s="75"/>
      <c r="B73" s="75"/>
      <c r="C73" s="76"/>
      <c r="D73" s="66" t="s">
        <v>323</v>
      </c>
      <c r="E73" s="66" t="s">
        <v>308</v>
      </c>
      <c r="F73" s="1">
        <v>20000</v>
      </c>
      <c r="G73" s="1">
        <v>20000</v>
      </c>
      <c r="H73" s="20">
        <f t="shared" si="2"/>
        <v>1</v>
      </c>
    </row>
    <row r="74" spans="1:8" s="77" customFormat="1" ht="33.75">
      <c r="A74" s="75"/>
      <c r="B74" s="75"/>
      <c r="C74" s="76"/>
      <c r="D74" s="66" t="s">
        <v>324</v>
      </c>
      <c r="E74" s="66" t="s">
        <v>325</v>
      </c>
      <c r="F74" s="1">
        <v>5000</v>
      </c>
      <c r="G74" s="1">
        <v>5000</v>
      </c>
      <c r="H74" s="20">
        <f t="shared" si="2"/>
        <v>1</v>
      </c>
    </row>
    <row r="75" spans="1:8" s="77" customFormat="1" ht="33.75">
      <c r="A75" s="75"/>
      <c r="B75" s="75"/>
      <c r="C75" s="76"/>
      <c r="D75" s="66" t="s">
        <v>326</v>
      </c>
      <c r="E75" s="66" t="s">
        <v>281</v>
      </c>
      <c r="F75" s="1">
        <v>6500</v>
      </c>
      <c r="G75" s="1">
        <v>6500</v>
      </c>
      <c r="H75" s="20">
        <f t="shared" si="2"/>
        <v>1</v>
      </c>
    </row>
    <row r="76" spans="1:8" s="77" customFormat="1" ht="33.75">
      <c r="A76" s="75"/>
      <c r="B76" s="75"/>
      <c r="C76" s="76"/>
      <c r="D76" s="66" t="s">
        <v>326</v>
      </c>
      <c r="E76" s="66" t="s">
        <v>321</v>
      </c>
      <c r="F76" s="1">
        <v>1500</v>
      </c>
      <c r="G76" s="1">
        <v>1500</v>
      </c>
      <c r="H76" s="20">
        <f t="shared" si="2"/>
        <v>1</v>
      </c>
    </row>
    <row r="77" spans="1:8" s="77" customFormat="1" ht="56.25">
      <c r="A77" s="75"/>
      <c r="B77" s="75"/>
      <c r="C77" s="76"/>
      <c r="D77" s="66" t="s">
        <v>327</v>
      </c>
      <c r="E77" s="66" t="s">
        <v>328</v>
      </c>
      <c r="F77" s="1">
        <v>2000</v>
      </c>
      <c r="G77" s="1">
        <v>2000</v>
      </c>
      <c r="H77" s="20">
        <f t="shared" si="2"/>
        <v>1</v>
      </c>
    </row>
    <row r="78" spans="1:8" s="77" customFormat="1" ht="33.75">
      <c r="A78" s="75"/>
      <c r="B78" s="75"/>
      <c r="C78" s="76"/>
      <c r="D78" s="66" t="s">
        <v>327</v>
      </c>
      <c r="E78" s="66" t="s">
        <v>329</v>
      </c>
      <c r="F78" s="1">
        <v>10000</v>
      </c>
      <c r="G78" s="1">
        <v>10000</v>
      </c>
      <c r="H78" s="20">
        <f t="shared" si="2"/>
        <v>1</v>
      </c>
    </row>
    <row r="79" spans="1:8" s="77" customFormat="1" ht="78.75">
      <c r="A79" s="75"/>
      <c r="B79" s="75"/>
      <c r="C79" s="76"/>
      <c r="D79" s="66" t="s">
        <v>330</v>
      </c>
      <c r="E79" s="66" t="s">
        <v>331</v>
      </c>
      <c r="F79" s="1">
        <v>4500</v>
      </c>
      <c r="G79" s="1">
        <v>4500</v>
      </c>
      <c r="H79" s="20">
        <f t="shared" si="2"/>
        <v>1</v>
      </c>
    </row>
    <row r="80" spans="1:8" s="77" customFormat="1" ht="33.75">
      <c r="A80" s="75"/>
      <c r="B80" s="75"/>
      <c r="C80" s="76"/>
      <c r="D80" s="66" t="s">
        <v>332</v>
      </c>
      <c r="E80" s="66" t="s">
        <v>293</v>
      </c>
      <c r="F80" s="1">
        <v>12000</v>
      </c>
      <c r="G80" s="1">
        <v>12000</v>
      </c>
      <c r="H80" s="20">
        <f t="shared" si="2"/>
        <v>1</v>
      </c>
    </row>
    <row r="81" spans="1:8" s="77" customFormat="1" ht="33.75">
      <c r="A81" s="75"/>
      <c r="B81" s="75"/>
      <c r="C81" s="76"/>
      <c r="D81" s="66" t="s">
        <v>333</v>
      </c>
      <c r="E81" s="66" t="s">
        <v>298</v>
      </c>
      <c r="F81" s="1">
        <v>17000</v>
      </c>
      <c r="G81" s="1">
        <v>17000</v>
      </c>
      <c r="H81" s="20">
        <f t="shared" si="2"/>
        <v>1</v>
      </c>
    </row>
    <row r="82" spans="1:8" s="77" customFormat="1" ht="45">
      <c r="A82" s="75"/>
      <c r="B82" s="75"/>
      <c r="C82" s="76"/>
      <c r="D82" s="66" t="s">
        <v>334</v>
      </c>
      <c r="E82" s="66" t="s">
        <v>335</v>
      </c>
      <c r="F82" s="1">
        <v>3000</v>
      </c>
      <c r="G82" s="1">
        <v>3000</v>
      </c>
      <c r="H82" s="20">
        <f t="shared" si="2"/>
        <v>1</v>
      </c>
    </row>
    <row r="83" spans="1:8" s="77" customFormat="1" ht="33.75">
      <c r="A83" s="75"/>
      <c r="B83" s="75"/>
      <c r="C83" s="76"/>
      <c r="D83" s="66" t="s">
        <v>336</v>
      </c>
      <c r="E83" s="66" t="s">
        <v>300</v>
      </c>
      <c r="F83" s="1">
        <v>10000</v>
      </c>
      <c r="G83" s="1">
        <v>10000</v>
      </c>
      <c r="H83" s="20">
        <f t="shared" si="2"/>
        <v>1</v>
      </c>
    </row>
    <row r="84" spans="1:8" s="77" customFormat="1" ht="33.75">
      <c r="A84" s="75"/>
      <c r="B84" s="75"/>
      <c r="C84" s="76"/>
      <c r="D84" s="66" t="s">
        <v>337</v>
      </c>
      <c r="E84" s="66" t="s">
        <v>338</v>
      </c>
      <c r="F84" s="1">
        <v>15000</v>
      </c>
      <c r="G84" s="1">
        <v>15000</v>
      </c>
      <c r="H84" s="20">
        <f t="shared" si="2"/>
        <v>1</v>
      </c>
    </row>
    <row r="85" spans="1:8" s="77" customFormat="1" ht="33.75">
      <c r="A85" s="75"/>
      <c r="B85" s="75"/>
      <c r="C85" s="76"/>
      <c r="D85" s="66" t="s">
        <v>337</v>
      </c>
      <c r="E85" s="66" t="s">
        <v>339</v>
      </c>
      <c r="F85" s="1">
        <v>13000</v>
      </c>
      <c r="G85" s="1">
        <v>13000</v>
      </c>
      <c r="H85" s="20">
        <f t="shared" si="2"/>
        <v>1</v>
      </c>
    </row>
    <row r="86" spans="1:8" s="77" customFormat="1" ht="33.75">
      <c r="A86" s="75"/>
      <c r="B86" s="75"/>
      <c r="C86" s="76"/>
      <c r="D86" s="66" t="s">
        <v>337</v>
      </c>
      <c r="E86" s="66" t="s">
        <v>321</v>
      </c>
      <c r="F86" s="1">
        <v>15300</v>
      </c>
      <c r="G86" s="1">
        <v>15300</v>
      </c>
      <c r="H86" s="20">
        <f t="shared" si="2"/>
        <v>1</v>
      </c>
    </row>
    <row r="87" spans="1:8" s="77" customFormat="1" ht="33.75">
      <c r="A87" s="75"/>
      <c r="B87" s="75"/>
      <c r="C87" s="76"/>
      <c r="D87" s="66" t="s">
        <v>337</v>
      </c>
      <c r="E87" s="66" t="s">
        <v>340</v>
      </c>
      <c r="F87" s="1">
        <v>5000</v>
      </c>
      <c r="G87" s="1">
        <v>5000</v>
      </c>
      <c r="H87" s="20">
        <f t="shared" si="2"/>
        <v>1</v>
      </c>
    </row>
    <row r="88" spans="1:8" s="77" customFormat="1" ht="33.75">
      <c r="A88" s="75"/>
      <c r="B88" s="75"/>
      <c r="C88" s="76"/>
      <c r="D88" s="66" t="s">
        <v>337</v>
      </c>
      <c r="E88" s="66" t="s">
        <v>289</v>
      </c>
      <c r="F88" s="1">
        <v>22000</v>
      </c>
      <c r="G88" s="1">
        <v>22000</v>
      </c>
      <c r="H88" s="20">
        <f t="shared" si="2"/>
        <v>1</v>
      </c>
    </row>
    <row r="89" spans="1:8" s="77" customFormat="1" ht="22.5">
      <c r="A89" s="75"/>
      <c r="B89" s="75"/>
      <c r="C89" s="76"/>
      <c r="D89" s="66" t="s">
        <v>337</v>
      </c>
      <c r="E89" s="66" t="s">
        <v>341</v>
      </c>
      <c r="F89" s="1">
        <v>4500</v>
      </c>
      <c r="G89" s="1">
        <v>4500</v>
      </c>
      <c r="H89" s="20">
        <f t="shared" si="2"/>
        <v>1</v>
      </c>
    </row>
    <row r="90" spans="1:8" s="77" customFormat="1" ht="33.75">
      <c r="A90" s="75"/>
      <c r="B90" s="75"/>
      <c r="C90" s="76"/>
      <c r="D90" s="66" t="s">
        <v>342</v>
      </c>
      <c r="E90" s="66" t="s">
        <v>300</v>
      </c>
      <c r="F90" s="1">
        <v>75000</v>
      </c>
      <c r="G90" s="1">
        <v>75000</v>
      </c>
      <c r="H90" s="20">
        <f t="shared" si="2"/>
        <v>1</v>
      </c>
    </row>
    <row r="91" spans="1:8" s="77" customFormat="1" ht="45">
      <c r="A91" s="75"/>
      <c r="B91" s="75"/>
      <c r="C91" s="76"/>
      <c r="D91" s="66" t="s">
        <v>343</v>
      </c>
      <c r="E91" s="66" t="s">
        <v>344</v>
      </c>
      <c r="F91" s="1">
        <v>16000</v>
      </c>
      <c r="G91" s="1">
        <v>16000</v>
      </c>
      <c r="H91" s="20">
        <f t="shared" si="2"/>
        <v>1</v>
      </c>
    </row>
    <row r="92" spans="1:8" s="77" customFormat="1" ht="22.5">
      <c r="A92" s="75"/>
      <c r="B92" s="75"/>
      <c r="C92" s="76"/>
      <c r="D92" s="66" t="s">
        <v>262</v>
      </c>
      <c r="E92" s="66" t="s">
        <v>345</v>
      </c>
      <c r="F92" s="1">
        <v>2000</v>
      </c>
      <c r="G92" s="1">
        <v>2000</v>
      </c>
      <c r="H92" s="20">
        <f t="shared" si="2"/>
        <v>1</v>
      </c>
    </row>
    <row r="93" spans="1:8" s="77" customFormat="1" ht="33.75">
      <c r="A93" s="75"/>
      <c r="B93" s="75"/>
      <c r="C93" s="76"/>
      <c r="D93" s="66" t="s">
        <v>288</v>
      </c>
      <c r="E93" s="66" t="s">
        <v>346</v>
      </c>
      <c r="F93" s="1">
        <v>4000</v>
      </c>
      <c r="G93" s="1">
        <v>4000</v>
      </c>
      <c r="H93" s="20">
        <f t="shared" si="2"/>
        <v>1</v>
      </c>
    </row>
    <row r="94" spans="1:8" s="77" customFormat="1" ht="33.75">
      <c r="A94" s="75"/>
      <c r="B94" s="75"/>
      <c r="C94" s="76"/>
      <c r="D94" s="66" t="s">
        <v>290</v>
      </c>
      <c r="E94" s="66" t="s">
        <v>347</v>
      </c>
      <c r="F94" s="1">
        <v>4000</v>
      </c>
      <c r="G94" s="1">
        <v>4000</v>
      </c>
      <c r="H94" s="20">
        <f t="shared" si="2"/>
        <v>1</v>
      </c>
    </row>
    <row r="95" spans="1:8" s="77" customFormat="1" ht="33.75">
      <c r="A95" s="75"/>
      <c r="B95" s="75"/>
      <c r="C95" s="76"/>
      <c r="D95" s="66" t="s">
        <v>296</v>
      </c>
      <c r="E95" s="66" t="s">
        <v>348</v>
      </c>
      <c r="F95" s="1">
        <v>2000</v>
      </c>
      <c r="G95" s="1">
        <v>2000</v>
      </c>
      <c r="H95" s="20">
        <f t="shared" si="2"/>
        <v>1</v>
      </c>
    </row>
    <row r="96" spans="1:8" s="77" customFormat="1" ht="56.25">
      <c r="A96" s="75"/>
      <c r="B96" s="75"/>
      <c r="C96" s="76"/>
      <c r="D96" s="66" t="s">
        <v>297</v>
      </c>
      <c r="E96" s="66" t="s">
        <v>349</v>
      </c>
      <c r="F96" s="1">
        <v>4500</v>
      </c>
      <c r="G96" s="1">
        <v>4500</v>
      </c>
      <c r="H96" s="20">
        <f t="shared" si="2"/>
        <v>1</v>
      </c>
    </row>
    <row r="97" spans="1:8" s="77" customFormat="1" ht="45">
      <c r="A97" s="75"/>
      <c r="B97" s="75"/>
      <c r="C97" s="76"/>
      <c r="D97" s="66" t="s">
        <v>299</v>
      </c>
      <c r="E97" s="66" t="s">
        <v>350</v>
      </c>
      <c r="F97" s="1">
        <v>5500</v>
      </c>
      <c r="G97" s="1">
        <v>5500</v>
      </c>
      <c r="H97" s="20">
        <f t="shared" si="2"/>
        <v>1</v>
      </c>
    </row>
    <row r="98" spans="1:8" s="77" customFormat="1" ht="67.5">
      <c r="A98" s="75"/>
      <c r="B98" s="75"/>
      <c r="C98" s="76"/>
      <c r="D98" s="66" t="s">
        <v>299</v>
      </c>
      <c r="E98" s="66" t="s">
        <v>351</v>
      </c>
      <c r="F98" s="1">
        <v>2500</v>
      </c>
      <c r="G98" s="1">
        <v>2500</v>
      </c>
      <c r="H98" s="20">
        <f t="shared" si="2"/>
        <v>1</v>
      </c>
    </row>
    <row r="99" spans="1:8" s="77" customFormat="1" ht="33.75">
      <c r="A99" s="75"/>
      <c r="B99" s="75"/>
      <c r="C99" s="76"/>
      <c r="D99" s="66" t="s">
        <v>313</v>
      </c>
      <c r="E99" s="66" t="s">
        <v>352</v>
      </c>
      <c r="F99" s="1">
        <v>2200</v>
      </c>
      <c r="G99" s="1">
        <v>2200</v>
      </c>
      <c r="H99" s="20">
        <f t="shared" si="2"/>
        <v>1</v>
      </c>
    </row>
    <row r="100" spans="1:8" s="77" customFormat="1" ht="45">
      <c r="A100" s="75"/>
      <c r="B100" s="75"/>
      <c r="C100" s="76"/>
      <c r="D100" s="66" t="s">
        <v>313</v>
      </c>
      <c r="E100" s="66" t="s">
        <v>353</v>
      </c>
      <c r="F100" s="1">
        <v>2500</v>
      </c>
      <c r="G100" s="1">
        <v>2500</v>
      </c>
      <c r="H100" s="20">
        <f t="shared" si="2"/>
        <v>1</v>
      </c>
    </row>
    <row r="101" spans="1:8" s="77" customFormat="1" ht="67.5">
      <c r="A101" s="75"/>
      <c r="B101" s="75"/>
      <c r="C101" s="76"/>
      <c r="D101" s="66" t="s">
        <v>314</v>
      </c>
      <c r="E101" s="66" t="s">
        <v>354</v>
      </c>
      <c r="F101" s="1">
        <v>2000</v>
      </c>
      <c r="G101" s="1">
        <v>2000</v>
      </c>
      <c r="H101" s="20">
        <f t="shared" si="2"/>
        <v>1</v>
      </c>
    </row>
    <row r="102" spans="1:8" s="77" customFormat="1" ht="22.5">
      <c r="A102" s="75"/>
      <c r="B102" s="75"/>
      <c r="C102" s="113"/>
      <c r="D102" s="106" t="s">
        <v>316</v>
      </c>
      <c r="E102" s="66" t="s">
        <v>355</v>
      </c>
      <c r="F102" s="102">
        <v>1000</v>
      </c>
      <c r="G102" s="102">
        <v>1000</v>
      </c>
      <c r="H102" s="104">
        <f t="shared" si="2"/>
        <v>1</v>
      </c>
    </row>
    <row r="103" spans="1:8" s="77" customFormat="1" ht="11.25">
      <c r="A103" s="75"/>
      <c r="B103" s="75"/>
      <c r="C103" s="113"/>
      <c r="D103" s="107"/>
      <c r="E103" s="66" t="s">
        <v>356</v>
      </c>
      <c r="F103" s="103"/>
      <c r="G103" s="103"/>
      <c r="H103" s="105"/>
    </row>
    <row r="104" spans="1:8" s="77" customFormat="1" ht="22.5">
      <c r="A104" s="75"/>
      <c r="B104" s="75"/>
      <c r="C104" s="76"/>
      <c r="D104" s="66" t="s">
        <v>320</v>
      </c>
      <c r="E104" s="66" t="s">
        <v>357</v>
      </c>
      <c r="F104" s="1">
        <v>3500</v>
      </c>
      <c r="G104" s="1">
        <v>3500</v>
      </c>
      <c r="H104" s="20">
        <f t="shared" si="2"/>
        <v>1</v>
      </c>
    </row>
    <row r="105" spans="1:8" s="77" customFormat="1" ht="33.75">
      <c r="A105" s="75"/>
      <c r="B105" s="75"/>
      <c r="C105" s="76"/>
      <c r="D105" s="66" t="s">
        <v>342</v>
      </c>
      <c r="E105" s="66" t="s">
        <v>358</v>
      </c>
      <c r="F105" s="1">
        <v>4800</v>
      </c>
      <c r="G105" s="1">
        <v>4800</v>
      </c>
      <c r="H105" s="20">
        <f t="shared" si="2"/>
        <v>1</v>
      </c>
    </row>
    <row r="106" spans="1:8" s="77" customFormat="1" ht="22.5">
      <c r="A106" s="75"/>
      <c r="B106" s="75"/>
      <c r="C106" s="113"/>
      <c r="D106" s="106" t="s">
        <v>342</v>
      </c>
      <c r="E106" s="66" t="s">
        <v>359</v>
      </c>
      <c r="F106" s="102">
        <v>4000</v>
      </c>
      <c r="G106" s="102">
        <v>4000</v>
      </c>
      <c r="H106" s="104">
        <f t="shared" si="2"/>
        <v>1</v>
      </c>
    </row>
    <row r="107" spans="1:8" s="77" customFormat="1" ht="22.5">
      <c r="A107" s="75"/>
      <c r="B107" s="75"/>
      <c r="C107" s="114"/>
      <c r="D107" s="107"/>
      <c r="E107" s="66" t="s">
        <v>360</v>
      </c>
      <c r="F107" s="103"/>
      <c r="G107" s="103"/>
      <c r="H107" s="105"/>
    </row>
    <row r="108" spans="1:8" ht="11.25">
      <c r="A108" s="41"/>
      <c r="B108" s="41"/>
      <c r="C108" s="42" t="s">
        <v>255</v>
      </c>
      <c r="D108" s="67"/>
      <c r="E108" s="67"/>
      <c r="F108" s="1">
        <f>SUM(F40:F107)</f>
        <v>1540000</v>
      </c>
      <c r="G108" s="1">
        <f>SUM(G40:G107)</f>
        <v>905000</v>
      </c>
      <c r="H108" s="20">
        <f t="shared" si="2"/>
        <v>0.5876623376623377</v>
      </c>
    </row>
    <row r="109" spans="1:8" ht="67.5">
      <c r="A109" s="29"/>
      <c r="B109" s="29"/>
      <c r="C109" s="28" t="s">
        <v>46</v>
      </c>
      <c r="D109" s="66" t="s">
        <v>410</v>
      </c>
      <c r="E109" s="66" t="s">
        <v>411</v>
      </c>
      <c r="F109" s="1">
        <v>768260</v>
      </c>
      <c r="G109" s="5">
        <v>46920</v>
      </c>
      <c r="H109" s="20">
        <f t="shared" si="2"/>
        <v>0.061073074219665215</v>
      </c>
    </row>
    <row r="110" spans="1:8" ht="11.25">
      <c r="A110" s="29"/>
      <c r="B110" s="29"/>
      <c r="C110" s="43" t="s">
        <v>47</v>
      </c>
      <c r="D110" s="67"/>
      <c r="E110" s="67"/>
      <c r="F110" s="1">
        <f>SUM(F109)</f>
        <v>768260</v>
      </c>
      <c r="G110" s="1">
        <f>SUM(G109)</f>
        <v>46920</v>
      </c>
      <c r="H110" s="20">
        <f t="shared" si="2"/>
        <v>0.061073074219665215</v>
      </c>
    </row>
    <row r="111" spans="1:8" ht="45">
      <c r="A111" s="29"/>
      <c r="B111" s="29"/>
      <c r="C111" s="35" t="s">
        <v>50</v>
      </c>
      <c r="D111" s="73" t="s">
        <v>191</v>
      </c>
      <c r="E111" s="69" t="s">
        <v>438</v>
      </c>
      <c r="F111" s="7">
        <v>66200</v>
      </c>
      <c r="G111" s="8">
        <v>66200</v>
      </c>
      <c r="H111" s="20">
        <f>G111/F111</f>
        <v>1</v>
      </c>
    </row>
    <row r="112" spans="1:8" ht="33.75">
      <c r="A112" s="29"/>
      <c r="B112" s="29"/>
      <c r="C112" s="35"/>
      <c r="D112" s="73" t="s">
        <v>191</v>
      </c>
      <c r="E112" s="69" t="s">
        <v>202</v>
      </c>
      <c r="F112" s="7">
        <v>107300</v>
      </c>
      <c r="G112" s="7">
        <v>107300</v>
      </c>
      <c r="H112" s="20">
        <f aca="true" t="shared" si="3" ref="H112:H123">G112/F112</f>
        <v>1</v>
      </c>
    </row>
    <row r="113" spans="1:8" ht="33.75">
      <c r="A113" s="29"/>
      <c r="B113" s="29"/>
      <c r="C113" s="35"/>
      <c r="D113" s="73" t="s">
        <v>191</v>
      </c>
      <c r="E113" s="69" t="s">
        <v>203</v>
      </c>
      <c r="F113" s="7">
        <v>68500</v>
      </c>
      <c r="G113" s="7">
        <v>68500</v>
      </c>
      <c r="H113" s="20">
        <f t="shared" si="3"/>
        <v>1</v>
      </c>
    </row>
    <row r="114" spans="1:8" ht="67.5">
      <c r="A114" s="29"/>
      <c r="B114" s="29"/>
      <c r="C114" s="35"/>
      <c r="D114" s="73" t="s">
        <v>192</v>
      </c>
      <c r="E114" s="69" t="s">
        <v>204</v>
      </c>
      <c r="F114" s="7">
        <v>131700</v>
      </c>
      <c r="G114" s="7">
        <v>131700</v>
      </c>
      <c r="H114" s="20">
        <f t="shared" si="3"/>
        <v>1</v>
      </c>
    </row>
    <row r="115" spans="1:8" ht="45">
      <c r="A115" s="29"/>
      <c r="B115" s="29"/>
      <c r="C115" s="35"/>
      <c r="D115" s="73" t="s">
        <v>193</v>
      </c>
      <c r="E115" s="69" t="s">
        <v>425</v>
      </c>
      <c r="F115" s="7">
        <v>69300</v>
      </c>
      <c r="G115" s="7">
        <v>69300</v>
      </c>
      <c r="H115" s="20">
        <f t="shared" si="3"/>
        <v>1</v>
      </c>
    </row>
    <row r="116" spans="1:8" ht="45">
      <c r="A116" s="29"/>
      <c r="B116" s="29"/>
      <c r="C116" s="35"/>
      <c r="D116" s="73" t="s">
        <v>193</v>
      </c>
      <c r="E116" s="69" t="s">
        <v>194</v>
      </c>
      <c r="F116" s="7">
        <v>66200</v>
      </c>
      <c r="G116" s="7">
        <v>66200</v>
      </c>
      <c r="H116" s="20">
        <f t="shared" si="3"/>
        <v>1</v>
      </c>
    </row>
    <row r="117" spans="1:8" ht="45">
      <c r="A117" s="29"/>
      <c r="B117" s="29"/>
      <c r="C117" s="35"/>
      <c r="D117" s="73" t="s">
        <v>195</v>
      </c>
      <c r="E117" s="69" t="s">
        <v>196</v>
      </c>
      <c r="F117" s="7">
        <v>79800</v>
      </c>
      <c r="G117" s="7">
        <v>79800</v>
      </c>
      <c r="H117" s="20">
        <f t="shared" si="3"/>
        <v>1</v>
      </c>
    </row>
    <row r="118" spans="1:8" ht="45">
      <c r="A118" s="29"/>
      <c r="B118" s="29"/>
      <c r="C118" s="35"/>
      <c r="D118" s="73" t="s">
        <v>195</v>
      </c>
      <c r="E118" s="69" t="s">
        <v>197</v>
      </c>
      <c r="F118" s="7">
        <v>91500</v>
      </c>
      <c r="G118" s="7">
        <v>91500</v>
      </c>
      <c r="H118" s="20">
        <f t="shared" si="3"/>
        <v>1</v>
      </c>
    </row>
    <row r="119" spans="1:8" ht="45">
      <c r="A119" s="29"/>
      <c r="B119" s="29"/>
      <c r="C119" s="35"/>
      <c r="D119" s="73" t="s">
        <v>198</v>
      </c>
      <c r="E119" s="69" t="s">
        <v>426</v>
      </c>
      <c r="F119" s="7">
        <v>69300</v>
      </c>
      <c r="G119" s="7">
        <v>69300</v>
      </c>
      <c r="H119" s="20">
        <f t="shared" si="3"/>
        <v>1</v>
      </c>
    </row>
    <row r="120" spans="1:8" ht="33.75">
      <c r="A120" s="29"/>
      <c r="B120" s="29"/>
      <c r="C120" s="35"/>
      <c r="D120" s="73" t="s">
        <v>199</v>
      </c>
      <c r="E120" s="69" t="s">
        <v>205</v>
      </c>
      <c r="F120" s="7">
        <v>70000</v>
      </c>
      <c r="G120" s="7">
        <v>70000</v>
      </c>
      <c r="H120" s="20">
        <f t="shared" si="3"/>
        <v>1</v>
      </c>
    </row>
    <row r="121" spans="1:8" ht="45">
      <c r="A121" s="29"/>
      <c r="B121" s="29"/>
      <c r="C121" s="35"/>
      <c r="D121" s="73" t="s">
        <v>200</v>
      </c>
      <c r="E121" s="69" t="s">
        <v>206</v>
      </c>
      <c r="F121" s="7">
        <v>68000</v>
      </c>
      <c r="G121" s="7">
        <v>68000</v>
      </c>
      <c r="H121" s="20">
        <f t="shared" si="3"/>
        <v>1</v>
      </c>
    </row>
    <row r="122" spans="1:8" ht="33.75">
      <c r="A122" s="29"/>
      <c r="B122" s="29"/>
      <c r="C122" s="35"/>
      <c r="D122" s="73" t="s">
        <v>201</v>
      </c>
      <c r="E122" s="69" t="s">
        <v>207</v>
      </c>
      <c r="F122" s="9">
        <v>66200</v>
      </c>
      <c r="G122" s="9">
        <v>66200</v>
      </c>
      <c r="H122" s="20">
        <f t="shared" si="3"/>
        <v>1</v>
      </c>
    </row>
    <row r="123" spans="1:8" ht="33.75">
      <c r="A123" s="29"/>
      <c r="B123" s="29"/>
      <c r="C123" s="35"/>
      <c r="D123" s="73" t="s">
        <v>201</v>
      </c>
      <c r="E123" s="69" t="s">
        <v>208</v>
      </c>
      <c r="F123" s="9">
        <v>106400</v>
      </c>
      <c r="G123" s="9">
        <v>106400</v>
      </c>
      <c r="H123" s="20">
        <f t="shared" si="3"/>
        <v>1</v>
      </c>
    </row>
    <row r="124" spans="1:8" ht="11.25">
      <c r="A124" s="29"/>
      <c r="B124" s="29"/>
      <c r="C124" s="28" t="s">
        <v>51</v>
      </c>
      <c r="D124" s="67"/>
      <c r="E124" s="67"/>
      <c r="F124" s="1">
        <f>SUM(F111:F123)</f>
        <v>1060400</v>
      </c>
      <c r="G124" s="1">
        <f>SUM(G111:G123)</f>
        <v>1060400</v>
      </c>
      <c r="H124" s="20">
        <f t="shared" si="2"/>
        <v>1</v>
      </c>
    </row>
    <row r="125" spans="1:8" ht="45">
      <c r="A125" s="29"/>
      <c r="B125" s="29"/>
      <c r="C125" s="28" t="s">
        <v>18</v>
      </c>
      <c r="D125" s="73" t="s">
        <v>201</v>
      </c>
      <c r="E125" s="66" t="s">
        <v>435</v>
      </c>
      <c r="F125" s="1">
        <v>160000</v>
      </c>
      <c r="G125" s="2">
        <v>160000</v>
      </c>
      <c r="H125" s="20">
        <f t="shared" si="2"/>
        <v>1</v>
      </c>
    </row>
    <row r="126" spans="1:8" ht="11.25">
      <c r="A126" s="29"/>
      <c r="B126" s="29"/>
      <c r="C126" s="28" t="s">
        <v>19</v>
      </c>
      <c r="D126" s="67"/>
      <c r="E126" s="67"/>
      <c r="F126" s="1">
        <f>SUM(F125)</f>
        <v>160000</v>
      </c>
      <c r="G126" s="1">
        <f>SUM(G125)</f>
        <v>160000</v>
      </c>
      <c r="H126" s="20">
        <f t="shared" si="2"/>
        <v>1</v>
      </c>
    </row>
    <row r="127" spans="1:8" ht="45">
      <c r="A127" s="94"/>
      <c r="B127" s="94"/>
      <c r="C127" s="84" t="s">
        <v>52</v>
      </c>
      <c r="D127" s="84" t="s">
        <v>432</v>
      </c>
      <c r="E127" s="84" t="s">
        <v>431</v>
      </c>
      <c r="F127" s="95">
        <v>23000</v>
      </c>
      <c r="G127" s="5">
        <v>23000</v>
      </c>
      <c r="H127" s="20">
        <f t="shared" si="2"/>
        <v>1</v>
      </c>
    </row>
    <row r="128" spans="1:8" ht="11.25">
      <c r="A128" s="29"/>
      <c r="B128" s="29"/>
      <c r="C128" s="28" t="s">
        <v>53</v>
      </c>
      <c r="D128" s="67"/>
      <c r="E128" s="67"/>
      <c r="F128" s="1">
        <f>SUM(F127)</f>
        <v>23000</v>
      </c>
      <c r="G128" s="1">
        <f>SUM(G127)</f>
        <v>23000</v>
      </c>
      <c r="H128" s="20">
        <f t="shared" si="2"/>
        <v>1</v>
      </c>
    </row>
    <row r="129" spans="1:8" ht="11.25">
      <c r="A129" s="29"/>
      <c r="B129" s="27" t="s">
        <v>54</v>
      </c>
      <c r="C129" s="30"/>
      <c r="D129" s="67"/>
      <c r="E129" s="67"/>
      <c r="F129" s="1">
        <f>SUM(F128,F126,F124,F110,F108)</f>
        <v>3551660</v>
      </c>
      <c r="G129" s="1">
        <f>SUM(G128,G126,G124,G110,G108)</f>
        <v>2195320</v>
      </c>
      <c r="H129" s="20">
        <f t="shared" si="2"/>
        <v>0.6181109678291278</v>
      </c>
    </row>
    <row r="130" spans="1:8" ht="22.5">
      <c r="A130" s="29"/>
      <c r="B130" s="27" t="s">
        <v>55</v>
      </c>
      <c r="C130" s="28" t="s">
        <v>50</v>
      </c>
      <c r="D130" s="66" t="s">
        <v>56</v>
      </c>
      <c r="E130" s="69" t="s">
        <v>57</v>
      </c>
      <c r="F130" s="10">
        <v>135000</v>
      </c>
      <c r="G130" s="2">
        <v>135000</v>
      </c>
      <c r="H130" s="20">
        <f t="shared" si="2"/>
        <v>1</v>
      </c>
    </row>
    <row r="131" spans="1:8" ht="56.25">
      <c r="A131" s="29"/>
      <c r="B131" s="29"/>
      <c r="C131" s="36"/>
      <c r="D131" s="73" t="s">
        <v>58</v>
      </c>
      <c r="E131" s="69" t="s">
        <v>209</v>
      </c>
      <c r="F131" s="11">
        <v>11993</v>
      </c>
      <c r="G131" s="2">
        <v>11993</v>
      </c>
      <c r="H131" s="20">
        <f t="shared" si="2"/>
        <v>1</v>
      </c>
    </row>
    <row r="132" spans="1:8" ht="22.5">
      <c r="A132" s="29"/>
      <c r="B132" s="29"/>
      <c r="C132" s="36"/>
      <c r="D132" s="73" t="s">
        <v>59</v>
      </c>
      <c r="E132" s="69" t="s">
        <v>210</v>
      </c>
      <c r="F132" s="11">
        <v>15000</v>
      </c>
      <c r="G132" s="2">
        <v>15000</v>
      </c>
      <c r="H132" s="20">
        <f t="shared" si="2"/>
        <v>1</v>
      </c>
    </row>
    <row r="133" spans="1:8" ht="56.25">
      <c r="A133" s="29"/>
      <c r="B133" s="29"/>
      <c r="C133" s="36"/>
      <c r="D133" s="73" t="s">
        <v>60</v>
      </c>
      <c r="E133" s="69" t="s">
        <v>211</v>
      </c>
      <c r="F133" s="11">
        <v>15000</v>
      </c>
      <c r="G133" s="2">
        <v>15000</v>
      </c>
      <c r="H133" s="20">
        <f t="shared" si="2"/>
        <v>1</v>
      </c>
    </row>
    <row r="134" spans="1:8" ht="56.25">
      <c r="A134" s="29"/>
      <c r="B134" s="29"/>
      <c r="C134" s="36"/>
      <c r="D134" s="73" t="s">
        <v>440</v>
      </c>
      <c r="E134" s="69" t="s">
        <v>212</v>
      </c>
      <c r="F134" s="11">
        <v>17250</v>
      </c>
      <c r="G134" s="2">
        <v>17250</v>
      </c>
      <c r="H134" s="20">
        <f t="shared" si="2"/>
        <v>1</v>
      </c>
    </row>
    <row r="135" spans="1:8" ht="56.25">
      <c r="A135" s="29"/>
      <c r="B135" s="29"/>
      <c r="C135" s="36"/>
      <c r="D135" s="73" t="s">
        <v>61</v>
      </c>
      <c r="E135" s="69" t="s">
        <v>213</v>
      </c>
      <c r="F135" s="11">
        <v>100000</v>
      </c>
      <c r="G135" s="2">
        <v>100000</v>
      </c>
      <c r="H135" s="20">
        <f t="shared" si="2"/>
        <v>1</v>
      </c>
    </row>
    <row r="136" spans="1:8" ht="33.75">
      <c r="A136" s="29"/>
      <c r="B136" s="29"/>
      <c r="C136" s="36"/>
      <c r="D136" s="73" t="s">
        <v>439</v>
      </c>
      <c r="E136" s="69" t="s">
        <v>214</v>
      </c>
      <c r="F136" s="11">
        <v>45000</v>
      </c>
      <c r="G136" s="2">
        <v>45000</v>
      </c>
      <c r="H136" s="20">
        <f t="shared" si="2"/>
        <v>1</v>
      </c>
    </row>
    <row r="137" spans="1:8" ht="45">
      <c r="A137" s="29"/>
      <c r="B137" s="29"/>
      <c r="C137" s="36"/>
      <c r="D137" s="73" t="s">
        <v>441</v>
      </c>
      <c r="E137" s="69" t="s">
        <v>215</v>
      </c>
      <c r="F137" s="11">
        <v>25000</v>
      </c>
      <c r="G137" s="2">
        <v>25000</v>
      </c>
      <c r="H137" s="20">
        <f t="shared" si="2"/>
        <v>1</v>
      </c>
    </row>
    <row r="138" spans="1:8" ht="22.5">
      <c r="A138" s="29"/>
      <c r="B138" s="29"/>
      <c r="C138" s="36"/>
      <c r="D138" s="78" t="s">
        <v>56</v>
      </c>
      <c r="E138" s="69" t="s">
        <v>62</v>
      </c>
      <c r="F138" s="12">
        <v>37000</v>
      </c>
      <c r="G138" s="2">
        <v>37000</v>
      </c>
      <c r="H138" s="20">
        <f t="shared" si="2"/>
        <v>1</v>
      </c>
    </row>
    <row r="139" spans="1:8" ht="22.5">
      <c r="A139" s="44"/>
      <c r="B139" s="44"/>
      <c r="C139" s="45"/>
      <c r="D139" s="66" t="s">
        <v>63</v>
      </c>
      <c r="E139" s="69" t="s">
        <v>64</v>
      </c>
      <c r="F139" s="10">
        <v>60000</v>
      </c>
      <c r="G139" s="2">
        <v>60000</v>
      </c>
      <c r="H139" s="20">
        <f t="shared" si="2"/>
        <v>1</v>
      </c>
    </row>
    <row r="140" spans="1:8" s="16" customFormat="1" ht="33.75">
      <c r="A140" s="46"/>
      <c r="B140" s="46"/>
      <c r="C140" s="47"/>
      <c r="D140" s="66" t="s">
        <v>63</v>
      </c>
      <c r="E140" s="69" t="s">
        <v>63</v>
      </c>
      <c r="F140" s="11">
        <v>22501</v>
      </c>
      <c r="G140" s="13">
        <v>0</v>
      </c>
      <c r="H140" s="20">
        <f t="shared" si="2"/>
        <v>0</v>
      </c>
    </row>
    <row r="141" spans="1:8" s="16" customFormat="1" ht="11.25">
      <c r="A141" s="29"/>
      <c r="B141" s="29"/>
      <c r="C141" s="28" t="s">
        <v>51</v>
      </c>
      <c r="D141" s="67"/>
      <c r="E141" s="74"/>
      <c r="F141" s="2">
        <f>SUM(F130:F140)</f>
        <v>483744</v>
      </c>
      <c r="G141" s="2">
        <f>SUM(G130:G140)</f>
        <v>461243</v>
      </c>
      <c r="H141" s="20">
        <f t="shared" si="2"/>
        <v>0.9534857279883575</v>
      </c>
    </row>
    <row r="142" spans="1:8" s="16" customFormat="1" ht="11.25">
      <c r="A142" s="29"/>
      <c r="B142" s="27" t="s">
        <v>65</v>
      </c>
      <c r="C142" s="30"/>
      <c r="D142" s="67"/>
      <c r="E142" s="67"/>
      <c r="F142" s="2">
        <f>SUM(F141)</f>
        <v>483744</v>
      </c>
      <c r="G142" s="2">
        <f>SUM(G141)</f>
        <v>461243</v>
      </c>
      <c r="H142" s="20">
        <f t="shared" si="2"/>
        <v>0.9534857279883575</v>
      </c>
    </row>
    <row r="143" spans="1:8" s="16" customFormat="1" ht="11.25">
      <c r="A143" s="27" t="s">
        <v>66</v>
      </c>
      <c r="B143" s="37"/>
      <c r="C143" s="30"/>
      <c r="D143" s="67"/>
      <c r="E143" s="67"/>
      <c r="F143" s="2">
        <f>SUM(F142,F129,F39)</f>
        <v>4060905</v>
      </c>
      <c r="G143" s="2">
        <f>SUM(G142,G129,G39)</f>
        <v>2656563</v>
      </c>
      <c r="H143" s="20">
        <f t="shared" si="2"/>
        <v>0.6541800411484632</v>
      </c>
    </row>
    <row r="144" spans="1:8" ht="45">
      <c r="A144" s="27" t="s">
        <v>67</v>
      </c>
      <c r="B144" s="27" t="s">
        <v>68</v>
      </c>
      <c r="C144" s="28" t="s">
        <v>46</v>
      </c>
      <c r="D144" s="79" t="s">
        <v>412</v>
      </c>
      <c r="E144" s="73" t="s">
        <v>413</v>
      </c>
      <c r="F144" s="2">
        <v>572800</v>
      </c>
      <c r="G144" s="5">
        <v>286400</v>
      </c>
      <c r="H144" s="20">
        <f t="shared" si="2"/>
        <v>0.5</v>
      </c>
    </row>
    <row r="145" spans="1:8" ht="45">
      <c r="A145" s="29"/>
      <c r="B145" s="29"/>
      <c r="C145" s="36"/>
      <c r="D145" s="79" t="s">
        <v>412</v>
      </c>
      <c r="E145" s="78" t="s">
        <v>414</v>
      </c>
      <c r="F145" s="2">
        <v>572800</v>
      </c>
      <c r="G145" s="5">
        <v>286400</v>
      </c>
      <c r="H145" s="20">
        <f t="shared" si="2"/>
        <v>0.5</v>
      </c>
    </row>
    <row r="146" spans="1:8" s="71" customFormat="1" ht="11.25">
      <c r="A146" s="29"/>
      <c r="B146" s="29"/>
      <c r="C146" s="28" t="s">
        <v>47</v>
      </c>
      <c r="D146" s="67"/>
      <c r="E146" s="67"/>
      <c r="F146" s="14">
        <f>SUM(F144:F145)</f>
        <v>1145600</v>
      </c>
      <c r="G146" s="14">
        <f>SUM(G144:G145)</f>
        <v>572800</v>
      </c>
      <c r="H146" s="20">
        <f t="shared" si="2"/>
        <v>0.5</v>
      </c>
    </row>
    <row r="147" spans="1:8" ht="11.25">
      <c r="A147" s="29"/>
      <c r="B147" s="27" t="s">
        <v>69</v>
      </c>
      <c r="C147" s="30"/>
      <c r="D147" s="67"/>
      <c r="E147" s="67"/>
      <c r="F147" s="1">
        <f>SUM(F146)</f>
        <v>1145600</v>
      </c>
      <c r="G147" s="1">
        <f>SUM(G146)</f>
        <v>572800</v>
      </c>
      <c r="H147" s="20">
        <f t="shared" si="2"/>
        <v>0.5</v>
      </c>
    </row>
    <row r="148" spans="1:8" ht="45">
      <c r="A148" s="29"/>
      <c r="B148" s="27" t="s">
        <v>70</v>
      </c>
      <c r="C148" s="28" t="s">
        <v>46</v>
      </c>
      <c r="D148" s="79" t="s">
        <v>442</v>
      </c>
      <c r="E148" s="66" t="s">
        <v>415</v>
      </c>
      <c r="F148" s="1">
        <v>740094</v>
      </c>
      <c r="G148" s="5">
        <v>520732</v>
      </c>
      <c r="H148" s="20">
        <f t="shared" si="2"/>
        <v>0.7036025153561575</v>
      </c>
    </row>
    <row r="149" spans="1:8" s="71" customFormat="1" ht="11.25">
      <c r="A149" s="29"/>
      <c r="B149" s="29"/>
      <c r="C149" s="28" t="s">
        <v>47</v>
      </c>
      <c r="D149" s="67"/>
      <c r="E149" s="67"/>
      <c r="F149" s="1">
        <f>SUM(F148)</f>
        <v>740094</v>
      </c>
      <c r="G149" s="1">
        <f>SUM(G148)</f>
        <v>520732</v>
      </c>
      <c r="H149" s="20">
        <f aca="true" t="shared" si="4" ref="H149:H178">G149/F149</f>
        <v>0.7036025153561575</v>
      </c>
    </row>
    <row r="150" spans="1:8" s="71" customFormat="1" ht="11.25">
      <c r="A150" s="29"/>
      <c r="B150" s="27" t="s">
        <v>71</v>
      </c>
      <c r="C150" s="30"/>
      <c r="D150" s="67"/>
      <c r="E150" s="67"/>
      <c r="F150" s="1">
        <f>SUM(F149)</f>
        <v>740094</v>
      </c>
      <c r="G150" s="1">
        <f>SUM(G149)</f>
        <v>520732</v>
      </c>
      <c r="H150" s="20">
        <f t="shared" si="4"/>
        <v>0.7036025153561575</v>
      </c>
    </row>
    <row r="151" spans="1:8" s="71" customFormat="1" ht="33.75">
      <c r="A151" s="29"/>
      <c r="B151" s="27" t="s">
        <v>72</v>
      </c>
      <c r="C151" s="28" t="s">
        <v>46</v>
      </c>
      <c r="D151" s="79" t="s">
        <v>417</v>
      </c>
      <c r="E151" s="80" t="s">
        <v>418</v>
      </c>
      <c r="F151" s="5">
        <v>21600</v>
      </c>
      <c r="G151" s="5">
        <v>10800</v>
      </c>
      <c r="H151" s="20">
        <f t="shared" si="4"/>
        <v>0.5</v>
      </c>
    </row>
    <row r="152" spans="1:8" s="16" customFormat="1" ht="22.5">
      <c r="A152" s="29"/>
      <c r="B152" s="29"/>
      <c r="C152" s="36"/>
      <c r="D152" s="81" t="s">
        <v>73</v>
      </c>
      <c r="E152" s="82" t="s">
        <v>419</v>
      </c>
      <c r="F152" s="5">
        <v>266636</v>
      </c>
      <c r="G152" s="5">
        <v>125426</v>
      </c>
      <c r="H152" s="20">
        <f t="shared" si="4"/>
        <v>0.4704015961835611</v>
      </c>
    </row>
    <row r="153" spans="1:8" s="16" customFormat="1" ht="33.75">
      <c r="A153" s="29"/>
      <c r="B153" s="29"/>
      <c r="C153" s="36"/>
      <c r="D153" s="81" t="s">
        <v>74</v>
      </c>
      <c r="E153" s="82" t="s">
        <v>420</v>
      </c>
      <c r="F153" s="5">
        <v>566000</v>
      </c>
      <c r="G153" s="5">
        <v>283000</v>
      </c>
      <c r="H153" s="20">
        <f t="shared" si="4"/>
        <v>0.5</v>
      </c>
    </row>
    <row r="154" spans="1:8" s="16" customFormat="1" ht="56.25">
      <c r="A154" s="29"/>
      <c r="B154" s="29"/>
      <c r="C154" s="36"/>
      <c r="D154" s="81" t="s">
        <v>74</v>
      </c>
      <c r="E154" s="82" t="s">
        <v>421</v>
      </c>
      <c r="F154" s="5">
        <v>629120</v>
      </c>
      <c r="G154" s="5">
        <v>314560</v>
      </c>
      <c r="H154" s="20">
        <f t="shared" si="4"/>
        <v>0.5</v>
      </c>
    </row>
    <row r="155" spans="1:8" s="16" customFormat="1" ht="33.75">
      <c r="A155" s="29"/>
      <c r="B155" s="29"/>
      <c r="C155" s="36"/>
      <c r="D155" s="79" t="s">
        <v>416</v>
      </c>
      <c r="E155" s="80" t="s">
        <v>422</v>
      </c>
      <c r="F155" s="5">
        <v>211440</v>
      </c>
      <c r="G155" s="5">
        <f>113976.5-15.05</f>
        <v>113961.45</v>
      </c>
      <c r="H155" s="20">
        <f t="shared" si="4"/>
        <v>0.5389777241770715</v>
      </c>
    </row>
    <row r="156" spans="1:8" s="16" customFormat="1" ht="11.25">
      <c r="A156" s="29"/>
      <c r="B156" s="29"/>
      <c r="C156" s="28" t="s">
        <v>47</v>
      </c>
      <c r="D156" s="67"/>
      <c r="E156" s="67"/>
      <c r="F156" s="1">
        <f>SUM(F151:F155)</f>
        <v>1694796</v>
      </c>
      <c r="G156" s="1">
        <f>SUM(G151:G155)</f>
        <v>847747.45</v>
      </c>
      <c r="H156" s="20">
        <f t="shared" si="4"/>
        <v>0.5002061900075289</v>
      </c>
    </row>
    <row r="157" spans="1:8" s="16" customFormat="1" ht="11.25">
      <c r="A157" s="29"/>
      <c r="B157" s="27" t="s">
        <v>75</v>
      </c>
      <c r="C157" s="30"/>
      <c r="D157" s="67"/>
      <c r="E157" s="67"/>
      <c r="F157" s="1">
        <f>SUM(F156)</f>
        <v>1694796</v>
      </c>
      <c r="G157" s="1">
        <f>SUM(G156)</f>
        <v>847747.45</v>
      </c>
      <c r="H157" s="20">
        <f t="shared" si="4"/>
        <v>0.5002061900075289</v>
      </c>
    </row>
    <row r="158" spans="1:8" s="16" customFormat="1" ht="11.25">
      <c r="A158" s="27" t="s">
        <v>76</v>
      </c>
      <c r="B158" s="37"/>
      <c r="C158" s="30"/>
      <c r="D158" s="67"/>
      <c r="E158" s="67"/>
      <c r="F158" s="1">
        <f>SUM(F157,F150,F147)</f>
        <v>3580490</v>
      </c>
      <c r="G158" s="1">
        <f>SUM(G157,G150,G147)</f>
        <v>1941279.45</v>
      </c>
      <c r="H158" s="20">
        <f t="shared" si="4"/>
        <v>0.5421826202558867</v>
      </c>
    </row>
    <row r="159" spans="1:8" s="16" customFormat="1" ht="78.75">
      <c r="A159" s="27" t="s">
        <v>77</v>
      </c>
      <c r="B159" s="27" t="s">
        <v>78</v>
      </c>
      <c r="C159" s="28" t="s">
        <v>46</v>
      </c>
      <c r="D159" s="83" t="s">
        <v>423</v>
      </c>
      <c r="E159" s="83" t="s">
        <v>424</v>
      </c>
      <c r="F159" s="5">
        <v>226872</v>
      </c>
      <c r="G159" s="5">
        <v>113436</v>
      </c>
      <c r="H159" s="20">
        <f t="shared" si="4"/>
        <v>0.5</v>
      </c>
    </row>
    <row r="160" spans="1:8" s="16" customFormat="1" ht="11.25">
      <c r="A160" s="29"/>
      <c r="B160" s="29"/>
      <c r="C160" s="28" t="s">
        <v>47</v>
      </c>
      <c r="D160" s="67"/>
      <c r="E160" s="67"/>
      <c r="F160" s="1">
        <f>SUM(F159)</f>
        <v>226872</v>
      </c>
      <c r="G160" s="1">
        <f>SUM(G159)</f>
        <v>113436</v>
      </c>
      <c r="H160" s="20">
        <f t="shared" si="4"/>
        <v>0.5</v>
      </c>
    </row>
    <row r="161" spans="1:8" s="16" customFormat="1" ht="33.75">
      <c r="A161" s="29"/>
      <c r="B161" s="29"/>
      <c r="C161" s="28" t="s">
        <v>79</v>
      </c>
      <c r="D161" s="66" t="s">
        <v>381</v>
      </c>
      <c r="E161" s="79" t="s">
        <v>190</v>
      </c>
      <c r="F161" s="2">
        <v>10600</v>
      </c>
      <c r="G161" s="10">
        <v>10600</v>
      </c>
      <c r="H161" s="20">
        <f t="shared" si="4"/>
        <v>1</v>
      </c>
    </row>
    <row r="162" spans="1:8" s="16" customFormat="1" ht="22.5">
      <c r="A162" s="29"/>
      <c r="B162" s="29"/>
      <c r="C162" s="36"/>
      <c r="D162" s="66" t="s">
        <v>440</v>
      </c>
      <c r="E162" s="98" t="s">
        <v>80</v>
      </c>
      <c r="F162" s="12">
        <v>4000</v>
      </c>
      <c r="G162" s="10">
        <v>4000</v>
      </c>
      <c r="H162" s="20">
        <f t="shared" si="4"/>
        <v>1</v>
      </c>
    </row>
    <row r="163" spans="1:8" s="16" customFormat="1" ht="33.75">
      <c r="A163" s="29"/>
      <c r="B163" s="29"/>
      <c r="C163" s="36"/>
      <c r="D163" s="66" t="s">
        <v>391</v>
      </c>
      <c r="E163" s="35" t="s">
        <v>81</v>
      </c>
      <c r="F163" s="1">
        <v>10000</v>
      </c>
      <c r="G163" s="1">
        <v>10000</v>
      </c>
      <c r="H163" s="20">
        <f t="shared" si="4"/>
        <v>1</v>
      </c>
    </row>
    <row r="164" spans="1:8" s="16" customFormat="1" ht="22.5">
      <c r="A164" s="29"/>
      <c r="B164" s="29"/>
      <c r="C164" s="36"/>
      <c r="D164" s="66" t="s">
        <v>392</v>
      </c>
      <c r="E164" s="28" t="s">
        <v>82</v>
      </c>
      <c r="F164" s="1">
        <v>5000</v>
      </c>
      <c r="G164" s="1">
        <v>5000</v>
      </c>
      <c r="H164" s="20">
        <f t="shared" si="4"/>
        <v>1</v>
      </c>
    </row>
    <row r="165" spans="1:8" s="16" customFormat="1" ht="22.5">
      <c r="A165" s="29"/>
      <c r="B165" s="29"/>
      <c r="C165" s="36"/>
      <c r="D165" s="66" t="s">
        <v>393</v>
      </c>
      <c r="E165" s="13" t="s">
        <v>83</v>
      </c>
      <c r="F165" s="10">
        <v>15000</v>
      </c>
      <c r="G165" s="1">
        <v>15000</v>
      </c>
      <c r="H165" s="20">
        <f t="shared" si="4"/>
        <v>1</v>
      </c>
    </row>
    <row r="166" spans="1:8" s="16" customFormat="1" ht="33.75">
      <c r="A166" s="29"/>
      <c r="B166" s="29"/>
      <c r="C166" s="36"/>
      <c r="D166" s="66" t="s">
        <v>394</v>
      </c>
      <c r="E166" s="69" t="s">
        <v>84</v>
      </c>
      <c r="F166" s="10">
        <v>19400</v>
      </c>
      <c r="G166" s="1">
        <v>19400</v>
      </c>
      <c r="H166" s="20">
        <f t="shared" si="4"/>
        <v>1</v>
      </c>
    </row>
    <row r="167" spans="1:8" s="16" customFormat="1" ht="11.25">
      <c r="A167" s="29"/>
      <c r="B167" s="29"/>
      <c r="C167" s="36"/>
      <c r="D167" s="66" t="s">
        <v>395</v>
      </c>
      <c r="E167" s="35" t="s">
        <v>85</v>
      </c>
      <c r="F167" s="1">
        <v>9230</v>
      </c>
      <c r="G167" s="1">
        <v>9230</v>
      </c>
      <c r="H167" s="20">
        <f t="shared" si="4"/>
        <v>1</v>
      </c>
    </row>
    <row r="168" spans="1:8" s="16" customFormat="1" ht="22.5">
      <c r="A168" s="29"/>
      <c r="B168" s="29"/>
      <c r="C168" s="36"/>
      <c r="D168" s="66" t="s">
        <v>396</v>
      </c>
      <c r="E168" s="28" t="s">
        <v>86</v>
      </c>
      <c r="F168" s="1">
        <v>3100</v>
      </c>
      <c r="G168" s="1">
        <v>3100</v>
      </c>
      <c r="H168" s="20">
        <f t="shared" si="4"/>
        <v>1</v>
      </c>
    </row>
    <row r="169" spans="1:8" s="16" customFormat="1" ht="22.5">
      <c r="A169" s="29"/>
      <c r="B169" s="29"/>
      <c r="C169" s="36"/>
      <c r="D169" s="66" t="s">
        <v>397</v>
      </c>
      <c r="E169" s="28" t="s">
        <v>87</v>
      </c>
      <c r="F169" s="1">
        <v>20000</v>
      </c>
      <c r="G169" s="1">
        <v>20000</v>
      </c>
      <c r="H169" s="20">
        <f t="shared" si="4"/>
        <v>1</v>
      </c>
    </row>
    <row r="170" spans="1:8" s="16" customFormat="1" ht="11.25">
      <c r="A170" s="29"/>
      <c r="B170" s="29"/>
      <c r="C170" s="36"/>
      <c r="D170" s="66" t="s">
        <v>398</v>
      </c>
      <c r="E170" s="28" t="s">
        <v>88</v>
      </c>
      <c r="F170" s="1">
        <v>3020</v>
      </c>
      <c r="G170" s="1">
        <v>3020</v>
      </c>
      <c r="H170" s="20">
        <f t="shared" si="4"/>
        <v>1</v>
      </c>
    </row>
    <row r="171" spans="1:8" s="16" customFormat="1" ht="33.75">
      <c r="A171" s="29"/>
      <c r="B171" s="29"/>
      <c r="C171" s="36"/>
      <c r="D171" s="66" t="s">
        <v>399</v>
      </c>
      <c r="E171" s="69" t="s">
        <v>89</v>
      </c>
      <c r="F171" s="10">
        <v>10000</v>
      </c>
      <c r="G171" s="10">
        <v>10000</v>
      </c>
      <c r="H171" s="20">
        <f t="shared" si="4"/>
        <v>1</v>
      </c>
    </row>
    <row r="172" spans="1:8" s="16" customFormat="1" ht="22.5">
      <c r="A172" s="29"/>
      <c r="B172" s="29"/>
      <c r="C172" s="36"/>
      <c r="D172" s="66" t="s">
        <v>400</v>
      </c>
      <c r="E172" s="69" t="s">
        <v>90</v>
      </c>
      <c r="F172" s="10">
        <v>105900</v>
      </c>
      <c r="G172" s="10">
        <v>52950</v>
      </c>
      <c r="H172" s="20">
        <f t="shared" si="4"/>
        <v>0.5</v>
      </c>
    </row>
    <row r="173" spans="1:8" s="16" customFormat="1" ht="22.5">
      <c r="A173" s="29"/>
      <c r="B173" s="29"/>
      <c r="C173" s="36"/>
      <c r="D173" s="66" t="s">
        <v>401</v>
      </c>
      <c r="E173" s="69" t="s">
        <v>91</v>
      </c>
      <c r="F173" s="10">
        <v>13500</v>
      </c>
      <c r="G173" s="10">
        <v>13500</v>
      </c>
      <c r="H173" s="20">
        <f t="shared" si="4"/>
        <v>1</v>
      </c>
    </row>
    <row r="174" spans="1:8" s="16" customFormat="1" ht="22.5">
      <c r="A174" s="29"/>
      <c r="B174" s="29"/>
      <c r="C174" s="36"/>
      <c r="D174" s="66" t="s">
        <v>375</v>
      </c>
      <c r="E174" s="69" t="s">
        <v>92</v>
      </c>
      <c r="F174" s="10">
        <v>40000</v>
      </c>
      <c r="G174" s="10">
        <v>40000</v>
      </c>
      <c r="H174" s="20">
        <f t="shared" si="4"/>
        <v>1</v>
      </c>
    </row>
    <row r="175" spans="1:8" s="16" customFormat="1" ht="33.75">
      <c r="A175" s="29"/>
      <c r="B175" s="29"/>
      <c r="C175" s="36"/>
      <c r="D175" s="66" t="s">
        <v>402</v>
      </c>
      <c r="E175" s="69" t="s">
        <v>93</v>
      </c>
      <c r="F175" s="10">
        <v>18650</v>
      </c>
      <c r="G175" s="10">
        <v>18650</v>
      </c>
      <c r="H175" s="20">
        <f t="shared" si="4"/>
        <v>1</v>
      </c>
    </row>
    <row r="176" spans="1:8" s="16" customFormat="1" ht="45">
      <c r="A176" s="29"/>
      <c r="B176" s="29"/>
      <c r="C176" s="36"/>
      <c r="D176" s="66" t="s">
        <v>448</v>
      </c>
      <c r="E176" s="69" t="s">
        <v>94</v>
      </c>
      <c r="F176" s="10">
        <v>108000</v>
      </c>
      <c r="G176" s="10">
        <v>54000</v>
      </c>
      <c r="H176" s="20">
        <f t="shared" si="4"/>
        <v>0.5</v>
      </c>
    </row>
    <row r="177" spans="1:8" s="16" customFormat="1" ht="11.25">
      <c r="A177" s="29"/>
      <c r="B177" s="29"/>
      <c r="C177" s="36"/>
      <c r="D177" s="66" t="s">
        <v>443</v>
      </c>
      <c r="E177" s="69" t="s">
        <v>95</v>
      </c>
      <c r="F177" s="10">
        <v>55000</v>
      </c>
      <c r="G177" s="10">
        <v>55000</v>
      </c>
      <c r="H177" s="20">
        <f t="shared" si="4"/>
        <v>1</v>
      </c>
    </row>
    <row r="178" spans="1:8" s="16" customFormat="1" ht="33.75">
      <c r="A178" s="29"/>
      <c r="B178" s="29"/>
      <c r="C178" s="36"/>
      <c r="D178" s="66" t="s">
        <v>381</v>
      </c>
      <c r="E178" s="69" t="s">
        <v>96</v>
      </c>
      <c r="F178" s="10">
        <v>30000</v>
      </c>
      <c r="G178" s="10">
        <v>30000</v>
      </c>
      <c r="H178" s="20">
        <f t="shared" si="4"/>
        <v>1</v>
      </c>
    </row>
    <row r="179" spans="1:8" s="16" customFormat="1" ht="22.5">
      <c r="A179" s="29"/>
      <c r="B179" s="29"/>
      <c r="C179" s="36"/>
      <c r="D179" s="66" t="s">
        <v>449</v>
      </c>
      <c r="E179" s="69" t="s">
        <v>97</v>
      </c>
      <c r="F179" s="10">
        <v>8000</v>
      </c>
      <c r="G179" s="10">
        <v>8000</v>
      </c>
      <c r="H179" s="121">
        <f>G181/F179</f>
        <v>0.8625</v>
      </c>
    </row>
    <row r="180" spans="1:8" s="16" customFormat="1" ht="22.5">
      <c r="A180" s="29"/>
      <c r="B180" s="29"/>
      <c r="C180" s="36"/>
      <c r="D180" s="66" t="s">
        <v>403</v>
      </c>
      <c r="E180" s="69" t="s">
        <v>98</v>
      </c>
      <c r="F180" s="10">
        <v>15000</v>
      </c>
      <c r="G180" s="10">
        <v>15000</v>
      </c>
      <c r="H180" s="122"/>
    </row>
    <row r="181" spans="1:8" s="16" customFormat="1" ht="22.5">
      <c r="A181" s="29"/>
      <c r="B181" s="29"/>
      <c r="C181" s="36"/>
      <c r="D181" s="66" t="s">
        <v>404</v>
      </c>
      <c r="E181" s="69" t="s">
        <v>99</v>
      </c>
      <c r="F181" s="10">
        <v>6900</v>
      </c>
      <c r="G181" s="10">
        <v>6900</v>
      </c>
      <c r="H181" s="20">
        <f aca="true" t="shared" si="5" ref="H181:H212">G181/F181</f>
        <v>1</v>
      </c>
    </row>
    <row r="182" spans="1:8" s="16" customFormat="1" ht="11.25">
      <c r="A182" s="29"/>
      <c r="B182" s="29"/>
      <c r="C182" s="36"/>
      <c r="D182" s="66" t="s">
        <v>405</v>
      </c>
      <c r="E182" s="69" t="s">
        <v>100</v>
      </c>
      <c r="F182" s="10">
        <v>2600</v>
      </c>
      <c r="G182" s="10">
        <v>2600</v>
      </c>
      <c r="H182" s="20">
        <f t="shared" si="5"/>
        <v>1</v>
      </c>
    </row>
    <row r="183" spans="1:8" s="16" customFormat="1" ht="45">
      <c r="A183" s="29"/>
      <c r="B183" s="29"/>
      <c r="C183" s="36"/>
      <c r="D183" s="66" t="s">
        <v>444</v>
      </c>
      <c r="E183" s="69" t="s">
        <v>101</v>
      </c>
      <c r="F183" s="10">
        <v>129200</v>
      </c>
      <c r="G183" s="10">
        <v>64600</v>
      </c>
      <c r="H183" s="20">
        <f t="shared" si="5"/>
        <v>0.5</v>
      </c>
    </row>
    <row r="184" spans="1:8" s="16" customFormat="1" ht="22.5">
      <c r="A184" s="29"/>
      <c r="B184" s="29"/>
      <c r="C184" s="36"/>
      <c r="D184" s="66" t="s">
        <v>392</v>
      </c>
      <c r="E184" s="69" t="s">
        <v>102</v>
      </c>
      <c r="F184" s="10">
        <v>135000</v>
      </c>
      <c r="G184" s="10">
        <v>67500</v>
      </c>
      <c r="H184" s="20">
        <f t="shared" si="5"/>
        <v>0.5</v>
      </c>
    </row>
    <row r="185" spans="1:8" s="16" customFormat="1" ht="22.5">
      <c r="A185" s="29"/>
      <c r="B185" s="29"/>
      <c r="C185" s="36"/>
      <c r="D185" s="66" t="s">
        <v>392</v>
      </c>
      <c r="E185" s="69" t="s">
        <v>103</v>
      </c>
      <c r="F185" s="10">
        <v>135000</v>
      </c>
      <c r="G185" s="10">
        <v>67500</v>
      </c>
      <c r="H185" s="20">
        <f t="shared" si="5"/>
        <v>0.5</v>
      </c>
    </row>
    <row r="186" spans="1:8" s="16" customFormat="1" ht="22.5">
      <c r="A186" s="29"/>
      <c r="B186" s="29"/>
      <c r="C186" s="36"/>
      <c r="D186" s="66" t="s">
        <v>406</v>
      </c>
      <c r="E186" s="69" t="s">
        <v>104</v>
      </c>
      <c r="F186" s="10">
        <v>42000</v>
      </c>
      <c r="G186" s="10">
        <v>42000</v>
      </c>
      <c r="H186" s="20">
        <f t="shared" si="5"/>
        <v>1</v>
      </c>
    </row>
    <row r="187" spans="1:8" s="16" customFormat="1" ht="11.25">
      <c r="A187" s="29"/>
      <c r="B187" s="29"/>
      <c r="C187" s="28" t="s">
        <v>105</v>
      </c>
      <c r="D187" s="67"/>
      <c r="E187" s="74"/>
      <c r="F187" s="1">
        <f>SUM(F161:F186)</f>
        <v>954100</v>
      </c>
      <c r="G187" s="1">
        <f>SUM(G161:G186)</f>
        <v>647550</v>
      </c>
      <c r="H187" s="20">
        <f t="shared" si="5"/>
        <v>0.6787024420920239</v>
      </c>
    </row>
    <row r="188" spans="1:8" s="16" customFormat="1" ht="11.25">
      <c r="A188" s="29"/>
      <c r="B188" s="27" t="s">
        <v>106</v>
      </c>
      <c r="C188" s="30"/>
      <c r="D188" s="67"/>
      <c r="E188" s="67"/>
      <c r="F188" s="1">
        <f>SUM(F187,F160)</f>
        <v>1180972</v>
      </c>
      <c r="G188" s="1">
        <f>SUM(G187,G160)</f>
        <v>760986</v>
      </c>
      <c r="H188" s="20">
        <f t="shared" si="5"/>
        <v>0.644372601551942</v>
      </c>
    </row>
    <row r="189" spans="1:8" s="16" customFormat="1" ht="22.5">
      <c r="A189" s="29"/>
      <c r="B189" s="27" t="s">
        <v>107</v>
      </c>
      <c r="C189" s="108" t="s">
        <v>108</v>
      </c>
      <c r="D189" s="66" t="s">
        <v>375</v>
      </c>
      <c r="E189" s="69" t="s">
        <v>109</v>
      </c>
      <c r="F189" s="1">
        <v>11000</v>
      </c>
      <c r="G189" s="2">
        <v>11000</v>
      </c>
      <c r="H189" s="20">
        <f t="shared" si="5"/>
        <v>1</v>
      </c>
    </row>
    <row r="190" spans="1:8" s="16" customFormat="1" ht="11.25">
      <c r="A190" s="29"/>
      <c r="B190" s="29"/>
      <c r="C190" s="109"/>
      <c r="D190" s="66" t="s">
        <v>376</v>
      </c>
      <c r="E190" s="69" t="s">
        <v>110</v>
      </c>
      <c r="F190" s="1">
        <v>8000</v>
      </c>
      <c r="G190" s="2">
        <v>8000</v>
      </c>
      <c r="H190" s="20">
        <f t="shared" si="5"/>
        <v>1</v>
      </c>
    </row>
    <row r="191" spans="1:8" s="16" customFormat="1" ht="22.5">
      <c r="A191" s="29"/>
      <c r="B191" s="29"/>
      <c r="C191" s="109"/>
      <c r="D191" s="66" t="s">
        <v>377</v>
      </c>
      <c r="E191" s="69" t="s">
        <v>111</v>
      </c>
      <c r="F191" s="1">
        <v>10000</v>
      </c>
      <c r="G191" s="2">
        <v>10000</v>
      </c>
      <c r="H191" s="20">
        <f t="shared" si="5"/>
        <v>1</v>
      </c>
    </row>
    <row r="192" spans="1:8" s="16" customFormat="1" ht="33.75">
      <c r="A192" s="29"/>
      <c r="B192" s="29"/>
      <c r="C192" s="112"/>
      <c r="D192" s="66" t="s">
        <v>378</v>
      </c>
      <c r="E192" s="69" t="s">
        <v>112</v>
      </c>
      <c r="F192" s="1">
        <v>3000</v>
      </c>
      <c r="G192" s="2">
        <v>3000</v>
      </c>
      <c r="H192" s="20">
        <f t="shared" si="5"/>
        <v>1</v>
      </c>
    </row>
    <row r="193" spans="1:8" s="16" customFormat="1" ht="22.5">
      <c r="A193" s="29"/>
      <c r="B193" s="29"/>
      <c r="C193" s="36"/>
      <c r="D193" s="66" t="s">
        <v>379</v>
      </c>
      <c r="E193" s="69" t="s">
        <v>113</v>
      </c>
      <c r="F193" s="1">
        <v>8150</v>
      </c>
      <c r="G193" s="2">
        <v>8150</v>
      </c>
      <c r="H193" s="20">
        <f t="shared" si="5"/>
        <v>1</v>
      </c>
    </row>
    <row r="194" spans="1:8" s="16" customFormat="1" ht="33.75">
      <c r="A194" s="29"/>
      <c r="B194" s="29"/>
      <c r="C194" s="36"/>
      <c r="D194" s="66" t="s">
        <v>450</v>
      </c>
      <c r="E194" s="69" t="s">
        <v>114</v>
      </c>
      <c r="F194" s="1">
        <v>15000</v>
      </c>
      <c r="G194" s="2">
        <v>15000</v>
      </c>
      <c r="H194" s="20">
        <f t="shared" si="5"/>
        <v>1</v>
      </c>
    </row>
    <row r="195" spans="1:8" s="16" customFormat="1" ht="22.5">
      <c r="A195" s="29"/>
      <c r="B195" s="29"/>
      <c r="C195" s="36"/>
      <c r="D195" s="66" t="s">
        <v>380</v>
      </c>
      <c r="E195" s="69" t="s">
        <v>115</v>
      </c>
      <c r="F195" s="1">
        <v>8900</v>
      </c>
      <c r="G195" s="2">
        <v>8900</v>
      </c>
      <c r="H195" s="20">
        <f t="shared" si="5"/>
        <v>1</v>
      </c>
    </row>
    <row r="196" spans="1:8" s="16" customFormat="1" ht="33.75">
      <c r="A196" s="29"/>
      <c r="B196" s="29"/>
      <c r="C196" s="36"/>
      <c r="D196" s="66" t="s">
        <v>381</v>
      </c>
      <c r="E196" s="69" t="s">
        <v>116</v>
      </c>
      <c r="F196" s="1">
        <v>3000</v>
      </c>
      <c r="G196" s="2">
        <v>3000</v>
      </c>
      <c r="H196" s="20">
        <f t="shared" si="5"/>
        <v>1</v>
      </c>
    </row>
    <row r="197" spans="1:8" s="16" customFormat="1" ht="22.5">
      <c r="A197" s="29"/>
      <c r="B197" s="29"/>
      <c r="C197" s="36"/>
      <c r="D197" s="66" t="s">
        <v>380</v>
      </c>
      <c r="E197" s="69" t="s">
        <v>117</v>
      </c>
      <c r="F197" s="1">
        <v>5000</v>
      </c>
      <c r="G197" s="2">
        <v>5000</v>
      </c>
      <c r="H197" s="20">
        <f t="shared" si="5"/>
        <v>1</v>
      </c>
    </row>
    <row r="198" spans="1:8" s="16" customFormat="1" ht="33.75">
      <c r="A198" s="29"/>
      <c r="B198" s="29"/>
      <c r="C198" s="36"/>
      <c r="D198" s="66" t="s">
        <v>381</v>
      </c>
      <c r="E198" s="69" t="s">
        <v>118</v>
      </c>
      <c r="F198" s="1">
        <v>2000</v>
      </c>
      <c r="G198" s="2">
        <v>2000</v>
      </c>
      <c r="H198" s="20">
        <f t="shared" si="5"/>
        <v>1</v>
      </c>
    </row>
    <row r="199" spans="1:8" ht="22.5">
      <c r="A199" s="29"/>
      <c r="B199" s="29"/>
      <c r="C199" s="36"/>
      <c r="D199" s="66" t="s">
        <v>382</v>
      </c>
      <c r="E199" s="69" t="s">
        <v>119</v>
      </c>
      <c r="F199" s="1">
        <v>5100</v>
      </c>
      <c r="G199" s="2">
        <v>5100</v>
      </c>
      <c r="H199" s="20">
        <f t="shared" si="5"/>
        <v>1</v>
      </c>
    </row>
    <row r="200" spans="1:8" ht="22.5">
      <c r="A200" s="29"/>
      <c r="B200" s="29"/>
      <c r="C200" s="36"/>
      <c r="D200" s="66" t="s">
        <v>383</v>
      </c>
      <c r="E200" s="69" t="s">
        <v>120</v>
      </c>
      <c r="F200" s="1">
        <v>31500</v>
      </c>
      <c r="G200" s="2">
        <v>31500</v>
      </c>
      <c r="H200" s="20">
        <f t="shared" si="5"/>
        <v>1</v>
      </c>
    </row>
    <row r="201" spans="1:8" s="71" customFormat="1" ht="22.5">
      <c r="A201" s="29"/>
      <c r="B201" s="29"/>
      <c r="C201" s="36"/>
      <c r="D201" s="69" t="s">
        <v>384</v>
      </c>
      <c r="E201" s="69" t="s">
        <v>121</v>
      </c>
      <c r="F201" s="2">
        <v>7502</v>
      </c>
      <c r="G201" s="2">
        <v>7502</v>
      </c>
      <c r="H201" s="20">
        <f t="shared" si="5"/>
        <v>1</v>
      </c>
    </row>
    <row r="202" spans="1:8" ht="22.5">
      <c r="A202" s="29"/>
      <c r="B202" s="29"/>
      <c r="C202" s="36"/>
      <c r="D202" s="69" t="s">
        <v>385</v>
      </c>
      <c r="E202" s="69" t="s">
        <v>121</v>
      </c>
      <c r="F202" s="2">
        <v>7408</v>
      </c>
      <c r="G202" s="2">
        <v>7408</v>
      </c>
      <c r="H202" s="20">
        <f t="shared" si="5"/>
        <v>1</v>
      </c>
    </row>
    <row r="203" spans="1:8" ht="22.5">
      <c r="A203" s="29"/>
      <c r="B203" s="29"/>
      <c r="C203" s="36"/>
      <c r="D203" s="66" t="s">
        <v>386</v>
      </c>
      <c r="E203" s="69" t="s">
        <v>122</v>
      </c>
      <c r="F203" s="14">
        <v>7000</v>
      </c>
      <c r="G203" s="2">
        <v>7000</v>
      </c>
      <c r="H203" s="20">
        <f t="shared" si="5"/>
        <v>1</v>
      </c>
    </row>
    <row r="204" spans="1:8" s="71" customFormat="1" ht="22.5">
      <c r="A204" s="29"/>
      <c r="B204" s="29"/>
      <c r="C204" s="36"/>
      <c r="D204" s="66" t="s">
        <v>387</v>
      </c>
      <c r="E204" s="69" t="s">
        <v>121</v>
      </c>
      <c r="F204" s="1">
        <v>18000</v>
      </c>
      <c r="G204" s="2">
        <v>18000</v>
      </c>
      <c r="H204" s="20">
        <f t="shared" si="5"/>
        <v>1</v>
      </c>
    </row>
    <row r="205" spans="1:8" ht="33.75">
      <c r="A205" s="29"/>
      <c r="B205" s="29"/>
      <c r="C205" s="36"/>
      <c r="D205" s="66" t="s">
        <v>381</v>
      </c>
      <c r="E205" s="69" t="s">
        <v>123</v>
      </c>
      <c r="F205" s="1">
        <v>3600</v>
      </c>
      <c r="G205" s="2">
        <v>3600</v>
      </c>
      <c r="H205" s="20">
        <f t="shared" si="5"/>
        <v>1</v>
      </c>
    </row>
    <row r="206" spans="1:8" ht="22.5">
      <c r="A206" s="29"/>
      <c r="B206" s="29"/>
      <c r="C206" s="36"/>
      <c r="D206" s="66" t="s">
        <v>378</v>
      </c>
      <c r="E206" s="69" t="s">
        <v>124</v>
      </c>
      <c r="F206" s="1">
        <v>3000</v>
      </c>
      <c r="G206" s="2">
        <v>3000</v>
      </c>
      <c r="H206" s="20">
        <f t="shared" si="5"/>
        <v>1</v>
      </c>
    </row>
    <row r="207" spans="1:8" ht="22.5">
      <c r="A207" s="29"/>
      <c r="B207" s="29"/>
      <c r="C207" s="36"/>
      <c r="D207" s="66" t="s">
        <v>388</v>
      </c>
      <c r="E207" s="69" t="s">
        <v>125</v>
      </c>
      <c r="F207" s="1">
        <v>12690</v>
      </c>
      <c r="G207" s="2">
        <v>12690</v>
      </c>
      <c r="H207" s="20">
        <f t="shared" si="5"/>
        <v>1</v>
      </c>
    </row>
    <row r="208" spans="1:8" ht="22.5">
      <c r="A208" s="29"/>
      <c r="B208" s="29"/>
      <c r="C208" s="36"/>
      <c r="D208" s="66" t="s">
        <v>59</v>
      </c>
      <c r="E208" s="69" t="s">
        <v>126</v>
      </c>
      <c r="F208" s="1">
        <v>3000</v>
      </c>
      <c r="G208" s="2">
        <v>3000</v>
      </c>
      <c r="H208" s="20">
        <f t="shared" si="5"/>
        <v>1</v>
      </c>
    </row>
    <row r="209" spans="1:8" ht="22.5">
      <c r="A209" s="29"/>
      <c r="B209" s="29"/>
      <c r="C209" s="36"/>
      <c r="D209" s="66" t="s">
        <v>389</v>
      </c>
      <c r="E209" s="69" t="s">
        <v>127</v>
      </c>
      <c r="F209" s="1">
        <v>5640</v>
      </c>
      <c r="G209" s="2">
        <v>5640</v>
      </c>
      <c r="H209" s="20">
        <f t="shared" si="5"/>
        <v>1</v>
      </c>
    </row>
    <row r="210" spans="1:8" s="71" customFormat="1" ht="22.5">
      <c r="A210" s="29"/>
      <c r="B210" s="29"/>
      <c r="C210" s="36"/>
      <c r="D210" s="66" t="s">
        <v>390</v>
      </c>
      <c r="E210" s="69" t="s">
        <v>128</v>
      </c>
      <c r="F210" s="1">
        <v>2250</v>
      </c>
      <c r="G210" s="1">
        <v>2250</v>
      </c>
      <c r="H210" s="20">
        <f t="shared" si="5"/>
        <v>1</v>
      </c>
    </row>
    <row r="211" spans="1:8" ht="22.5">
      <c r="A211" s="29"/>
      <c r="B211" s="29"/>
      <c r="C211" s="36"/>
      <c r="D211" s="66" t="s">
        <v>379</v>
      </c>
      <c r="E211" s="69" t="s">
        <v>129</v>
      </c>
      <c r="F211" s="1">
        <v>13200</v>
      </c>
      <c r="G211" s="1">
        <v>13200</v>
      </c>
      <c r="H211" s="20">
        <f t="shared" si="5"/>
        <v>1</v>
      </c>
    </row>
    <row r="212" spans="1:8" ht="22.5">
      <c r="A212" s="29"/>
      <c r="B212" s="29"/>
      <c r="C212" s="36"/>
      <c r="D212" s="66" t="s">
        <v>376</v>
      </c>
      <c r="E212" s="69" t="s">
        <v>130</v>
      </c>
      <c r="F212" s="1">
        <v>9600</v>
      </c>
      <c r="G212" s="1">
        <v>9600</v>
      </c>
      <c r="H212" s="20">
        <f t="shared" si="5"/>
        <v>1</v>
      </c>
    </row>
    <row r="213" spans="1:8" ht="22.5">
      <c r="A213" s="29"/>
      <c r="B213" s="29"/>
      <c r="C213" s="36"/>
      <c r="D213" s="66" t="s">
        <v>59</v>
      </c>
      <c r="E213" s="69" t="s">
        <v>131</v>
      </c>
      <c r="F213" s="1">
        <v>4000</v>
      </c>
      <c r="G213" s="1">
        <v>4000</v>
      </c>
      <c r="H213" s="20">
        <f aca="true" t="shared" si="6" ref="H213:H247">G213/F213</f>
        <v>1</v>
      </c>
    </row>
    <row r="214" spans="1:8" ht="22.5">
      <c r="A214" s="29"/>
      <c r="B214" s="29"/>
      <c r="C214" s="36"/>
      <c r="D214" s="66" t="s">
        <v>378</v>
      </c>
      <c r="E214" s="69" t="s">
        <v>132</v>
      </c>
      <c r="F214" s="1">
        <v>2960</v>
      </c>
      <c r="G214" s="1">
        <v>2960</v>
      </c>
      <c r="H214" s="20">
        <f t="shared" si="6"/>
        <v>1</v>
      </c>
    </row>
    <row r="215" spans="1:8" ht="11.25">
      <c r="A215" s="29"/>
      <c r="B215" s="29"/>
      <c r="C215" s="28" t="s">
        <v>133</v>
      </c>
      <c r="D215" s="67"/>
      <c r="E215" s="67"/>
      <c r="F215" s="1">
        <f>SUM(F189:F214)</f>
        <v>210500</v>
      </c>
      <c r="G215" s="1">
        <f>SUM(G189:G214)</f>
        <v>210500</v>
      </c>
      <c r="H215" s="20">
        <f t="shared" si="6"/>
        <v>1</v>
      </c>
    </row>
    <row r="216" spans="1:8" ht="22.5">
      <c r="A216" s="29"/>
      <c r="B216" s="29"/>
      <c r="C216" s="28" t="s">
        <v>46</v>
      </c>
      <c r="D216" s="66" t="s">
        <v>427</v>
      </c>
      <c r="E216" s="66" t="s">
        <v>428</v>
      </c>
      <c r="F216" s="1">
        <v>62790</v>
      </c>
      <c r="G216" s="5">
        <v>31395</v>
      </c>
      <c r="H216" s="20">
        <f t="shared" si="6"/>
        <v>0.5</v>
      </c>
    </row>
    <row r="217" spans="1:8" s="71" customFormat="1" ht="22.5">
      <c r="A217" s="29"/>
      <c r="B217" s="29"/>
      <c r="C217" s="36"/>
      <c r="D217" s="66" t="s">
        <v>135</v>
      </c>
      <c r="E217" s="66" t="s">
        <v>429</v>
      </c>
      <c r="F217" s="1">
        <v>36870</v>
      </c>
      <c r="G217" s="93">
        <v>18435</v>
      </c>
      <c r="H217" s="20">
        <f t="shared" si="6"/>
        <v>0.5</v>
      </c>
    </row>
    <row r="218" spans="1:8" ht="22.5">
      <c r="A218" s="29"/>
      <c r="B218" s="29"/>
      <c r="C218" s="36"/>
      <c r="D218" s="66" t="s">
        <v>134</v>
      </c>
      <c r="E218" s="66" t="s">
        <v>430</v>
      </c>
      <c r="F218" s="1">
        <v>23100</v>
      </c>
      <c r="G218" s="5">
        <v>11550</v>
      </c>
      <c r="H218" s="20">
        <f t="shared" si="6"/>
        <v>0.5</v>
      </c>
    </row>
    <row r="219" spans="1:8" s="71" customFormat="1" ht="11.25">
      <c r="A219" s="29"/>
      <c r="B219" s="29"/>
      <c r="C219" s="28" t="s">
        <v>47</v>
      </c>
      <c r="D219" s="67"/>
      <c r="E219" s="67"/>
      <c r="F219" s="1">
        <f>SUM(F216:F218)</f>
        <v>122760</v>
      </c>
      <c r="G219" s="1">
        <f>SUM(G216:G218)</f>
        <v>61380</v>
      </c>
      <c r="H219" s="20">
        <f t="shared" si="6"/>
        <v>0.5</v>
      </c>
    </row>
    <row r="220" spans="1:8" ht="11.25">
      <c r="A220" s="29"/>
      <c r="B220" s="29"/>
      <c r="C220" s="28" t="s">
        <v>136</v>
      </c>
      <c r="D220" s="66" t="s">
        <v>409</v>
      </c>
      <c r="E220" s="66" t="s">
        <v>137</v>
      </c>
      <c r="F220" s="1">
        <v>45000</v>
      </c>
      <c r="G220" s="2">
        <v>0</v>
      </c>
      <c r="H220" s="20">
        <f t="shared" si="6"/>
        <v>0</v>
      </c>
    </row>
    <row r="221" spans="1:8" ht="11.25">
      <c r="A221" s="29"/>
      <c r="B221" s="29"/>
      <c r="C221" s="28" t="s">
        <v>138</v>
      </c>
      <c r="D221" s="67"/>
      <c r="E221" s="67"/>
      <c r="F221" s="1">
        <f>SUM(F220)</f>
        <v>45000</v>
      </c>
      <c r="G221" s="1">
        <f>SUM(G220)</f>
        <v>0</v>
      </c>
      <c r="H221" s="20">
        <f t="shared" si="6"/>
        <v>0</v>
      </c>
    </row>
    <row r="222" spans="1:8" ht="45">
      <c r="A222" s="29"/>
      <c r="B222" s="29"/>
      <c r="C222" s="28" t="s">
        <v>18</v>
      </c>
      <c r="D222" s="73" t="s">
        <v>201</v>
      </c>
      <c r="E222" s="66" t="s">
        <v>435</v>
      </c>
      <c r="F222" s="1">
        <v>260000</v>
      </c>
      <c r="G222" s="2">
        <v>260000</v>
      </c>
      <c r="H222" s="20">
        <f t="shared" si="6"/>
        <v>1</v>
      </c>
    </row>
    <row r="223" spans="1:8" ht="11.25">
      <c r="A223" s="29"/>
      <c r="B223" s="29"/>
      <c r="C223" s="28" t="s">
        <v>19</v>
      </c>
      <c r="D223" s="67"/>
      <c r="E223" s="67"/>
      <c r="F223" s="1">
        <f>SUM(F222)</f>
        <v>260000</v>
      </c>
      <c r="G223" s="1">
        <f>SUM(G222)</f>
        <v>260000</v>
      </c>
      <c r="H223" s="20">
        <f t="shared" si="6"/>
        <v>1</v>
      </c>
    </row>
    <row r="224" spans="1:8" ht="11.25">
      <c r="A224" s="29"/>
      <c r="B224" s="27" t="s">
        <v>139</v>
      </c>
      <c r="C224" s="30"/>
      <c r="D224" s="67"/>
      <c r="E224" s="67"/>
      <c r="F224" s="1">
        <f>SUM(F223,F221,F219,F215)</f>
        <v>638260</v>
      </c>
      <c r="G224" s="1">
        <f>SUM(G223,G221,G219,G215)</f>
        <v>531880</v>
      </c>
      <c r="H224" s="20">
        <f t="shared" si="6"/>
        <v>0.8333281108012409</v>
      </c>
    </row>
    <row r="225" spans="1:8" ht="11.25">
      <c r="A225" s="27" t="s">
        <v>140</v>
      </c>
      <c r="B225" s="37"/>
      <c r="C225" s="30"/>
      <c r="D225" s="67"/>
      <c r="E225" s="67"/>
      <c r="F225" s="1">
        <f>SUM(F224,F188)</f>
        <v>1819232</v>
      </c>
      <c r="G225" s="1">
        <f>SUM(G224,G188)</f>
        <v>1292866</v>
      </c>
      <c r="H225" s="20">
        <f t="shared" si="6"/>
        <v>0.7106658194227015</v>
      </c>
    </row>
    <row r="226" spans="1:8" ht="22.5">
      <c r="A226" s="27" t="s">
        <v>141</v>
      </c>
      <c r="B226" s="27" t="s">
        <v>142</v>
      </c>
      <c r="C226" s="28" t="s">
        <v>27</v>
      </c>
      <c r="D226" s="73" t="s">
        <v>374</v>
      </c>
      <c r="E226" s="73" t="s">
        <v>373</v>
      </c>
      <c r="F226" s="1">
        <v>85000</v>
      </c>
      <c r="G226" s="22">
        <v>85000</v>
      </c>
      <c r="H226" s="20">
        <f t="shared" si="6"/>
        <v>1</v>
      </c>
    </row>
    <row r="227" spans="1:8" ht="11.25">
      <c r="A227" s="29"/>
      <c r="B227" s="29"/>
      <c r="C227" s="28" t="s">
        <v>37</v>
      </c>
      <c r="D227" s="67"/>
      <c r="E227" s="67"/>
      <c r="F227" s="1">
        <f aca="true" t="shared" si="7" ref="F227:G229">SUM(F226)</f>
        <v>85000</v>
      </c>
      <c r="G227" s="1">
        <f t="shared" si="7"/>
        <v>85000</v>
      </c>
      <c r="H227" s="20">
        <f t="shared" si="6"/>
        <v>1</v>
      </c>
    </row>
    <row r="228" spans="1:8" ht="11.25">
      <c r="A228" s="29"/>
      <c r="B228" s="27" t="s">
        <v>143</v>
      </c>
      <c r="C228" s="30"/>
      <c r="D228" s="67"/>
      <c r="E228" s="67"/>
      <c r="F228" s="1">
        <f t="shared" si="7"/>
        <v>85000</v>
      </c>
      <c r="G228" s="1">
        <f t="shared" si="7"/>
        <v>85000</v>
      </c>
      <c r="H228" s="20">
        <f t="shared" si="6"/>
        <v>1</v>
      </c>
    </row>
    <row r="229" spans="1:8" ht="11.25">
      <c r="A229" s="27" t="s">
        <v>144</v>
      </c>
      <c r="B229" s="37"/>
      <c r="C229" s="30"/>
      <c r="D229" s="67"/>
      <c r="E229" s="67"/>
      <c r="F229" s="1">
        <f t="shared" si="7"/>
        <v>85000</v>
      </c>
      <c r="G229" s="1">
        <f t="shared" si="7"/>
        <v>85000</v>
      </c>
      <c r="H229" s="20">
        <f t="shared" si="6"/>
        <v>1</v>
      </c>
    </row>
    <row r="230" spans="1:8" ht="22.5">
      <c r="A230" s="27" t="s">
        <v>145</v>
      </c>
      <c r="B230" s="48" t="s">
        <v>146</v>
      </c>
      <c r="C230" s="117" t="s">
        <v>147</v>
      </c>
      <c r="D230" s="69" t="s">
        <v>264</v>
      </c>
      <c r="E230" s="72" t="s">
        <v>447</v>
      </c>
      <c r="F230" s="1">
        <v>1313000</v>
      </c>
      <c r="G230" s="15">
        <v>608000</v>
      </c>
      <c r="H230" s="20">
        <f t="shared" si="6"/>
        <v>0.4630616907844631</v>
      </c>
    </row>
    <row r="231" spans="1:8" s="16" customFormat="1" ht="22.5">
      <c r="A231" s="49"/>
      <c r="B231" s="50"/>
      <c r="C231" s="118"/>
      <c r="D231" s="66" t="s">
        <v>409</v>
      </c>
      <c r="E231" s="66" t="s">
        <v>148</v>
      </c>
      <c r="F231" s="1">
        <v>101000</v>
      </c>
      <c r="G231" s="16">
        <v>0</v>
      </c>
      <c r="H231" s="20">
        <f t="shared" si="6"/>
        <v>0</v>
      </c>
    </row>
    <row r="232" spans="1:8" ht="11.25">
      <c r="A232" s="29"/>
      <c r="B232" s="29"/>
      <c r="C232" s="28" t="s">
        <v>149</v>
      </c>
      <c r="D232" s="67"/>
      <c r="E232" s="67"/>
      <c r="F232" s="1">
        <f>SUM(F230:F231)</f>
        <v>1414000</v>
      </c>
      <c r="G232" s="1">
        <f>SUM(G230)</f>
        <v>608000</v>
      </c>
      <c r="H232" s="20">
        <f t="shared" si="6"/>
        <v>0.42998585572843</v>
      </c>
    </row>
    <row r="233" spans="1:8" ht="11.25">
      <c r="A233" s="29"/>
      <c r="B233" s="27" t="s">
        <v>150</v>
      </c>
      <c r="C233" s="30"/>
      <c r="D233" s="67"/>
      <c r="E233" s="67"/>
      <c r="F233" s="1">
        <f>SUM(F232)</f>
        <v>1414000</v>
      </c>
      <c r="G233" s="1">
        <f>SUM(G232)</f>
        <v>608000</v>
      </c>
      <c r="H233" s="20">
        <f t="shared" si="6"/>
        <v>0.42998585572843</v>
      </c>
    </row>
    <row r="234" spans="1:8" ht="45">
      <c r="A234" s="44"/>
      <c r="B234" s="27" t="s">
        <v>151</v>
      </c>
      <c r="C234" s="51" t="s">
        <v>147</v>
      </c>
      <c r="D234" s="66" t="s">
        <v>265</v>
      </c>
      <c r="E234" s="66" t="s">
        <v>152</v>
      </c>
      <c r="F234" s="1">
        <v>200000</v>
      </c>
      <c r="G234" s="15">
        <v>100000</v>
      </c>
      <c r="H234" s="20">
        <f t="shared" si="6"/>
        <v>0.5</v>
      </c>
    </row>
    <row r="235" spans="1:8" s="16" customFormat="1" ht="33.75">
      <c r="A235" s="50"/>
      <c r="B235" s="34"/>
      <c r="C235" s="47"/>
      <c r="D235" s="66" t="s">
        <v>266</v>
      </c>
      <c r="E235" s="66" t="s">
        <v>153</v>
      </c>
      <c r="F235" s="3">
        <v>150000</v>
      </c>
      <c r="G235" s="15">
        <v>33959</v>
      </c>
      <c r="H235" s="20">
        <f t="shared" si="6"/>
        <v>0.22639333333333334</v>
      </c>
    </row>
    <row r="236" spans="1:8" s="16" customFormat="1" ht="11.25">
      <c r="A236" s="29"/>
      <c r="B236" s="29"/>
      <c r="C236" s="28" t="s">
        <v>149</v>
      </c>
      <c r="D236" s="67"/>
      <c r="E236" s="67"/>
      <c r="F236" s="3">
        <f>SUM(F234:F235)</f>
        <v>350000</v>
      </c>
      <c r="G236" s="3">
        <f>SUM(G234:G235)</f>
        <v>133959</v>
      </c>
      <c r="H236" s="20">
        <f t="shared" si="6"/>
        <v>0.38274</v>
      </c>
    </row>
    <row r="237" spans="1:8" s="16" customFormat="1" ht="33.75">
      <c r="A237" s="29"/>
      <c r="B237" s="29"/>
      <c r="C237" s="52" t="s">
        <v>154</v>
      </c>
      <c r="D237" s="84" t="s">
        <v>362</v>
      </c>
      <c r="E237" s="66" t="s">
        <v>153</v>
      </c>
      <c r="F237" s="3">
        <v>250000</v>
      </c>
      <c r="G237" s="15">
        <v>97111</v>
      </c>
      <c r="H237" s="20">
        <f t="shared" si="6"/>
        <v>0.388444</v>
      </c>
    </row>
    <row r="238" spans="1:8" s="16" customFormat="1" ht="11.25">
      <c r="A238" s="29"/>
      <c r="B238" s="29"/>
      <c r="C238" s="28" t="s">
        <v>155</v>
      </c>
      <c r="D238" s="67"/>
      <c r="E238" s="67"/>
      <c r="F238" s="3">
        <f>SUM(F237)</f>
        <v>250000</v>
      </c>
      <c r="G238" s="3">
        <f>SUM(G237)</f>
        <v>97111</v>
      </c>
      <c r="H238" s="20">
        <f t="shared" si="6"/>
        <v>0.388444</v>
      </c>
    </row>
    <row r="239" spans="1:8" s="16" customFormat="1" ht="11.25">
      <c r="A239" s="29"/>
      <c r="B239" s="27" t="s">
        <v>156</v>
      </c>
      <c r="C239" s="30"/>
      <c r="D239" s="67"/>
      <c r="E239" s="67"/>
      <c r="F239" s="3">
        <f>SUM(F238,F236)</f>
        <v>600000</v>
      </c>
      <c r="G239" s="3">
        <f>SUM(G238,G236)</f>
        <v>231070</v>
      </c>
      <c r="H239" s="20">
        <f t="shared" si="6"/>
        <v>0.38511666666666666</v>
      </c>
    </row>
    <row r="240" spans="1:8" ht="22.5">
      <c r="A240" s="29"/>
      <c r="B240" s="27" t="s">
        <v>157</v>
      </c>
      <c r="C240" s="51" t="s">
        <v>147</v>
      </c>
      <c r="D240" s="66" t="s">
        <v>267</v>
      </c>
      <c r="E240" s="108" t="s">
        <v>158</v>
      </c>
      <c r="F240" s="1">
        <v>9150</v>
      </c>
      <c r="G240" s="15">
        <v>9150</v>
      </c>
      <c r="H240" s="20">
        <f t="shared" si="6"/>
        <v>1</v>
      </c>
    </row>
    <row r="241" spans="1:8" ht="22.5">
      <c r="A241" s="29"/>
      <c r="B241" s="34"/>
      <c r="C241" s="47"/>
      <c r="D241" s="66" t="s">
        <v>268</v>
      </c>
      <c r="E241" s="109"/>
      <c r="F241" s="3">
        <v>1200</v>
      </c>
      <c r="G241" s="15">
        <v>1200</v>
      </c>
      <c r="H241" s="20">
        <f t="shared" si="6"/>
        <v>1</v>
      </c>
    </row>
    <row r="242" spans="1:8" ht="11.25">
      <c r="A242" s="29"/>
      <c r="B242" s="34"/>
      <c r="C242" s="35"/>
      <c r="D242" s="69" t="s">
        <v>269</v>
      </c>
      <c r="E242" s="110"/>
      <c r="F242" s="3">
        <v>4650</v>
      </c>
      <c r="G242" s="15">
        <v>4650</v>
      </c>
      <c r="H242" s="20">
        <f t="shared" si="6"/>
        <v>1</v>
      </c>
    </row>
    <row r="243" spans="1:8" ht="11.25">
      <c r="A243" s="29"/>
      <c r="B243" s="34"/>
      <c r="C243" s="35"/>
      <c r="D243" s="66" t="s">
        <v>409</v>
      </c>
      <c r="E243" s="111"/>
      <c r="F243" s="3">
        <v>30000</v>
      </c>
      <c r="G243" s="15">
        <v>0</v>
      </c>
      <c r="H243" s="20">
        <f t="shared" si="6"/>
        <v>0</v>
      </c>
    </row>
    <row r="244" spans="1:8" s="16" customFormat="1" ht="33.75">
      <c r="A244" s="29"/>
      <c r="B244" s="34"/>
      <c r="C244" s="47"/>
      <c r="D244" s="78" t="s">
        <v>266</v>
      </c>
      <c r="E244" s="66" t="s">
        <v>159</v>
      </c>
      <c r="F244" s="3">
        <v>5136</v>
      </c>
      <c r="G244" s="15">
        <v>4981</v>
      </c>
      <c r="H244" s="20">
        <f t="shared" si="6"/>
        <v>0.9698208722741433</v>
      </c>
    </row>
    <row r="245" spans="1:8" s="16" customFormat="1" ht="11.25">
      <c r="A245" s="29"/>
      <c r="B245" s="34"/>
      <c r="C245" s="53" t="s">
        <v>149</v>
      </c>
      <c r="D245" s="72"/>
      <c r="E245" s="67"/>
      <c r="F245" s="3">
        <f>SUM(F240:F244)</f>
        <v>50136</v>
      </c>
      <c r="G245" s="3">
        <f>SUM(G240:G244)</f>
        <v>19981</v>
      </c>
      <c r="H245" s="20">
        <f t="shared" si="6"/>
        <v>0.3985359821286102</v>
      </c>
    </row>
    <row r="246" spans="1:8" s="16" customFormat="1" ht="33.75">
      <c r="A246" s="29"/>
      <c r="B246" s="29"/>
      <c r="C246" s="54" t="s">
        <v>154</v>
      </c>
      <c r="D246" s="66" t="s">
        <v>409</v>
      </c>
      <c r="E246" s="66" t="s">
        <v>153</v>
      </c>
      <c r="F246" s="3">
        <v>76360</v>
      </c>
      <c r="G246" s="13">
        <v>0</v>
      </c>
      <c r="H246" s="20">
        <f t="shared" si="6"/>
        <v>0</v>
      </c>
    </row>
    <row r="247" spans="1:8" s="16" customFormat="1" ht="11.25">
      <c r="A247" s="29"/>
      <c r="B247" s="44"/>
      <c r="C247" s="28" t="s">
        <v>155</v>
      </c>
      <c r="D247" s="67"/>
      <c r="E247" s="67"/>
      <c r="F247" s="3">
        <f>SUM(F246)</f>
        <v>76360</v>
      </c>
      <c r="G247" s="3">
        <f>SUM(G246)</f>
        <v>0</v>
      </c>
      <c r="H247" s="20">
        <f t="shared" si="6"/>
        <v>0</v>
      </c>
    </row>
    <row r="248" spans="1:8" s="16" customFormat="1" ht="22.5">
      <c r="A248" s="29"/>
      <c r="B248" s="50"/>
      <c r="C248" s="28" t="s">
        <v>160</v>
      </c>
      <c r="D248" s="66" t="s">
        <v>161</v>
      </c>
      <c r="E248" s="66" t="s">
        <v>162</v>
      </c>
      <c r="F248" s="3">
        <v>10000</v>
      </c>
      <c r="G248" s="13">
        <v>0</v>
      </c>
      <c r="H248" s="20">
        <f>G248/F248</f>
        <v>0</v>
      </c>
    </row>
    <row r="249" spans="1:8" s="16" customFormat="1" ht="11.25">
      <c r="A249" s="29"/>
      <c r="B249" s="29"/>
      <c r="C249" s="28" t="s">
        <v>163</v>
      </c>
      <c r="D249" s="67"/>
      <c r="E249" s="67"/>
      <c r="F249" s="3">
        <f>SUM(F248)</f>
        <v>10000</v>
      </c>
      <c r="G249" s="3">
        <f>SUM(G248)</f>
        <v>0</v>
      </c>
      <c r="H249" s="20">
        <f>G249/F249</f>
        <v>0</v>
      </c>
    </row>
    <row r="250" spans="1:8" s="16" customFormat="1" ht="11.25">
      <c r="A250" s="29"/>
      <c r="B250" s="27" t="s">
        <v>164</v>
      </c>
      <c r="C250" s="30"/>
      <c r="D250" s="67"/>
      <c r="E250" s="67"/>
      <c r="F250" s="3">
        <f>SUM(F249,F247,F245)</f>
        <v>136496</v>
      </c>
      <c r="G250" s="3">
        <f>SUM(G249,G247,G245)</f>
        <v>19981</v>
      </c>
      <c r="H250" s="20">
        <f>G250/F250</f>
        <v>0.14638524205837533</v>
      </c>
    </row>
    <row r="251" spans="1:8" ht="11.25">
      <c r="A251" s="27" t="s">
        <v>165</v>
      </c>
      <c r="B251" s="37"/>
      <c r="C251" s="30"/>
      <c r="D251" s="67"/>
      <c r="E251" s="67"/>
      <c r="F251" s="1">
        <f>SUM(F250,F239,F233)</f>
        <v>2150496</v>
      </c>
      <c r="G251" s="1">
        <f>SUM(G250,G239,G233)</f>
        <v>859051</v>
      </c>
      <c r="H251" s="20">
        <f>G251/F251</f>
        <v>0.3994664486704463</v>
      </c>
    </row>
    <row r="252" spans="1:8" s="77" customFormat="1" ht="11.25">
      <c r="A252" s="27">
        <v>921</v>
      </c>
      <c r="B252" s="27">
        <v>92105</v>
      </c>
      <c r="C252" s="27" t="s">
        <v>166</v>
      </c>
      <c r="D252" s="66" t="s">
        <v>216</v>
      </c>
      <c r="E252" s="66" t="s">
        <v>217</v>
      </c>
      <c r="F252" s="3">
        <v>9000</v>
      </c>
      <c r="G252" s="3">
        <v>0</v>
      </c>
      <c r="H252" s="21">
        <f>G252/F252</f>
        <v>0</v>
      </c>
    </row>
    <row r="253" spans="1:8" s="77" customFormat="1" ht="22.5">
      <c r="A253" s="85"/>
      <c r="B253" s="85"/>
      <c r="C253" s="86"/>
      <c r="D253" s="66" t="s">
        <v>218</v>
      </c>
      <c r="E253" s="66" t="s">
        <v>219</v>
      </c>
      <c r="F253" s="3">
        <v>3500</v>
      </c>
      <c r="G253" s="3">
        <v>0</v>
      </c>
      <c r="H253" s="21">
        <f aca="true" t="shared" si="8" ref="H253:H284">G253/F253</f>
        <v>0</v>
      </c>
    </row>
    <row r="254" spans="1:8" s="77" customFormat="1" ht="22.5">
      <c r="A254" s="85"/>
      <c r="B254" s="85"/>
      <c r="C254" s="86"/>
      <c r="D254" s="66" t="s">
        <v>172</v>
      </c>
      <c r="E254" s="66" t="s">
        <v>220</v>
      </c>
      <c r="F254" s="3">
        <v>8200</v>
      </c>
      <c r="G254" s="3">
        <v>0</v>
      </c>
      <c r="H254" s="21">
        <f t="shared" si="8"/>
        <v>0</v>
      </c>
    </row>
    <row r="255" spans="1:8" s="77" customFormat="1" ht="22.5">
      <c r="A255" s="85"/>
      <c r="B255" s="85"/>
      <c r="C255" s="86"/>
      <c r="D255" s="66" t="s">
        <v>221</v>
      </c>
      <c r="E255" s="66" t="s">
        <v>222</v>
      </c>
      <c r="F255" s="3">
        <v>4500</v>
      </c>
      <c r="G255" s="3">
        <v>0</v>
      </c>
      <c r="H255" s="21">
        <f t="shared" si="8"/>
        <v>0</v>
      </c>
    </row>
    <row r="256" spans="1:8" s="77" customFormat="1" ht="11.25">
      <c r="A256" s="85"/>
      <c r="B256" s="85"/>
      <c r="C256" s="86"/>
      <c r="D256" s="66" t="s">
        <v>223</v>
      </c>
      <c r="E256" s="66" t="s">
        <v>224</v>
      </c>
      <c r="F256" s="3">
        <v>4500</v>
      </c>
      <c r="G256" s="3">
        <v>0</v>
      </c>
      <c r="H256" s="21">
        <f t="shared" si="8"/>
        <v>0</v>
      </c>
    </row>
    <row r="257" spans="1:8" s="77" customFormat="1" ht="112.5">
      <c r="A257" s="85"/>
      <c r="B257" s="85"/>
      <c r="C257" s="86"/>
      <c r="D257" s="66" t="s">
        <v>225</v>
      </c>
      <c r="E257" s="66" t="s">
        <v>226</v>
      </c>
      <c r="F257" s="3">
        <v>4500</v>
      </c>
      <c r="G257" s="3">
        <v>0</v>
      </c>
      <c r="H257" s="21">
        <f t="shared" si="8"/>
        <v>0</v>
      </c>
    </row>
    <row r="258" spans="1:8" s="77" customFormat="1" ht="11.25">
      <c r="A258" s="85"/>
      <c r="B258" s="85"/>
      <c r="C258" s="86"/>
      <c r="D258" s="66" t="s">
        <v>167</v>
      </c>
      <c r="E258" s="66" t="s">
        <v>227</v>
      </c>
      <c r="F258" s="3">
        <v>4500</v>
      </c>
      <c r="G258" s="3">
        <v>0</v>
      </c>
      <c r="H258" s="21">
        <f t="shared" si="8"/>
        <v>0</v>
      </c>
    </row>
    <row r="259" spans="1:8" s="77" customFormat="1" ht="22.5">
      <c r="A259" s="85"/>
      <c r="B259" s="85"/>
      <c r="C259" s="86"/>
      <c r="D259" s="66" t="s">
        <v>167</v>
      </c>
      <c r="E259" s="66" t="s">
        <v>228</v>
      </c>
      <c r="F259" s="3">
        <v>4500</v>
      </c>
      <c r="G259" s="3">
        <v>0</v>
      </c>
      <c r="H259" s="21">
        <f t="shared" si="8"/>
        <v>0</v>
      </c>
    </row>
    <row r="260" spans="1:8" s="77" customFormat="1" ht="22.5">
      <c r="A260" s="85"/>
      <c r="B260" s="85"/>
      <c r="C260" s="86"/>
      <c r="D260" s="66" t="s">
        <v>408</v>
      </c>
      <c r="E260" s="66" t="s">
        <v>229</v>
      </c>
      <c r="F260" s="3">
        <v>4710</v>
      </c>
      <c r="G260" s="3">
        <v>0</v>
      </c>
      <c r="H260" s="21">
        <f t="shared" si="8"/>
        <v>0</v>
      </c>
    </row>
    <row r="261" spans="1:8" s="77" customFormat="1" ht="33.75">
      <c r="A261" s="85"/>
      <c r="B261" s="85"/>
      <c r="C261" s="86"/>
      <c r="D261" s="66" t="s">
        <v>174</v>
      </c>
      <c r="E261" s="66" t="s">
        <v>230</v>
      </c>
      <c r="F261" s="3">
        <v>7950</v>
      </c>
      <c r="G261" s="3">
        <v>0</v>
      </c>
      <c r="H261" s="21">
        <f t="shared" si="8"/>
        <v>0</v>
      </c>
    </row>
    <row r="262" spans="1:8" s="77" customFormat="1" ht="33.75">
      <c r="A262" s="85"/>
      <c r="B262" s="85"/>
      <c r="C262" s="86"/>
      <c r="D262" s="66" t="s">
        <v>272</v>
      </c>
      <c r="E262" s="66" t="s">
        <v>231</v>
      </c>
      <c r="F262" s="3">
        <v>1800</v>
      </c>
      <c r="G262" s="3">
        <v>0</v>
      </c>
      <c r="H262" s="21">
        <f t="shared" si="8"/>
        <v>0</v>
      </c>
    </row>
    <row r="263" spans="1:8" s="77" customFormat="1" ht="22.5">
      <c r="A263" s="85"/>
      <c r="B263" s="85"/>
      <c r="C263" s="86"/>
      <c r="D263" s="66" t="s">
        <v>179</v>
      </c>
      <c r="E263" s="66" t="s">
        <v>232</v>
      </c>
      <c r="F263" s="3">
        <v>1300</v>
      </c>
      <c r="G263" s="3">
        <v>0</v>
      </c>
      <c r="H263" s="21">
        <f t="shared" si="8"/>
        <v>0</v>
      </c>
    </row>
    <row r="264" spans="1:8" s="77" customFormat="1" ht="22.5">
      <c r="A264" s="85"/>
      <c r="B264" s="85"/>
      <c r="C264" s="86"/>
      <c r="D264" s="66" t="s">
        <v>178</v>
      </c>
      <c r="E264" s="66" t="s">
        <v>233</v>
      </c>
      <c r="F264" s="3">
        <v>9000</v>
      </c>
      <c r="G264" s="3">
        <v>0</v>
      </c>
      <c r="H264" s="21">
        <f t="shared" si="8"/>
        <v>0</v>
      </c>
    </row>
    <row r="265" spans="1:8" s="77" customFormat="1" ht="33.75">
      <c r="A265" s="87"/>
      <c r="B265" s="87"/>
      <c r="C265" s="88"/>
      <c r="D265" s="66" t="s">
        <v>28</v>
      </c>
      <c r="E265" s="66" t="s">
        <v>234</v>
      </c>
      <c r="F265" s="3">
        <v>10000</v>
      </c>
      <c r="G265" s="3">
        <v>10000</v>
      </c>
      <c r="H265" s="21">
        <f t="shared" si="8"/>
        <v>1</v>
      </c>
    </row>
    <row r="266" spans="1:8" s="77" customFormat="1" ht="11.25">
      <c r="A266" s="87"/>
      <c r="B266" s="87"/>
      <c r="C266" s="88"/>
      <c r="D266" s="66" t="s">
        <v>167</v>
      </c>
      <c r="E266" s="66" t="s">
        <v>235</v>
      </c>
      <c r="F266" s="3">
        <v>70000</v>
      </c>
      <c r="G266" s="3">
        <v>70000</v>
      </c>
      <c r="H266" s="21">
        <f t="shared" si="8"/>
        <v>1</v>
      </c>
    </row>
    <row r="267" spans="1:8" s="77" customFormat="1" ht="22.5">
      <c r="A267" s="87"/>
      <c r="B267" s="87"/>
      <c r="C267" s="88"/>
      <c r="D267" s="66" t="s">
        <v>167</v>
      </c>
      <c r="E267" s="66" t="s">
        <v>236</v>
      </c>
      <c r="F267" s="3">
        <v>20000</v>
      </c>
      <c r="G267" s="3">
        <v>20000</v>
      </c>
      <c r="H267" s="21">
        <f t="shared" si="8"/>
        <v>1</v>
      </c>
    </row>
    <row r="268" spans="1:8" s="77" customFormat="1" ht="22.5">
      <c r="A268" s="87"/>
      <c r="B268" s="87"/>
      <c r="C268" s="88"/>
      <c r="D268" s="66" t="s">
        <v>168</v>
      </c>
      <c r="E268" s="66" t="s">
        <v>237</v>
      </c>
      <c r="F268" s="3">
        <v>20000</v>
      </c>
      <c r="G268" s="3">
        <v>20000</v>
      </c>
      <c r="H268" s="21">
        <f t="shared" si="8"/>
        <v>1</v>
      </c>
    </row>
    <row r="269" spans="1:8" s="77" customFormat="1" ht="22.5">
      <c r="A269" s="87"/>
      <c r="B269" s="87"/>
      <c r="C269" s="88"/>
      <c r="D269" s="66" t="s">
        <v>169</v>
      </c>
      <c r="E269" s="66" t="s">
        <v>238</v>
      </c>
      <c r="F269" s="3">
        <v>14000</v>
      </c>
      <c r="G269" s="3">
        <v>14000</v>
      </c>
      <c r="H269" s="21">
        <f t="shared" si="8"/>
        <v>1</v>
      </c>
    </row>
    <row r="270" spans="1:8" s="77" customFormat="1" ht="11.25">
      <c r="A270" s="87"/>
      <c r="B270" s="87"/>
      <c r="C270" s="88"/>
      <c r="D270" s="66" t="s">
        <v>170</v>
      </c>
      <c r="E270" s="66" t="s">
        <v>239</v>
      </c>
      <c r="F270" s="3">
        <v>60000</v>
      </c>
      <c r="G270" s="3">
        <v>60000</v>
      </c>
      <c r="H270" s="21">
        <f t="shared" si="8"/>
        <v>1</v>
      </c>
    </row>
    <row r="271" spans="1:8" s="77" customFormat="1" ht="33.75">
      <c r="A271" s="87"/>
      <c r="B271" s="87"/>
      <c r="C271" s="88"/>
      <c r="D271" s="66" t="s">
        <v>171</v>
      </c>
      <c r="E271" s="66" t="s">
        <v>240</v>
      </c>
      <c r="F271" s="3">
        <v>18000</v>
      </c>
      <c r="G271" s="3">
        <v>18000</v>
      </c>
      <c r="H271" s="21">
        <f t="shared" si="8"/>
        <v>1</v>
      </c>
    </row>
    <row r="272" spans="1:8" s="77" customFormat="1" ht="11.25">
      <c r="A272" s="87"/>
      <c r="B272" s="87"/>
      <c r="C272" s="88"/>
      <c r="D272" s="66" t="s">
        <v>172</v>
      </c>
      <c r="E272" s="66" t="s">
        <v>241</v>
      </c>
      <c r="F272" s="3">
        <v>4800</v>
      </c>
      <c r="G272" s="3">
        <v>4800</v>
      </c>
      <c r="H272" s="21">
        <f t="shared" si="8"/>
        <v>1</v>
      </c>
    </row>
    <row r="273" spans="1:8" s="77" customFormat="1" ht="78.75">
      <c r="A273" s="87"/>
      <c r="B273" s="87"/>
      <c r="C273" s="88"/>
      <c r="D273" s="66" t="s">
        <v>170</v>
      </c>
      <c r="E273" s="66" t="s">
        <v>242</v>
      </c>
      <c r="F273" s="3">
        <v>180000</v>
      </c>
      <c r="G273" s="3">
        <v>0</v>
      </c>
      <c r="H273" s="21">
        <f t="shared" si="8"/>
        <v>0</v>
      </c>
    </row>
    <row r="274" spans="1:8" s="77" customFormat="1" ht="22.5">
      <c r="A274" s="87"/>
      <c r="B274" s="87"/>
      <c r="C274" s="88"/>
      <c r="D274" s="66" t="s">
        <v>173</v>
      </c>
      <c r="E274" s="66" t="s">
        <v>243</v>
      </c>
      <c r="F274" s="3">
        <v>1428500</v>
      </c>
      <c r="G274" s="3">
        <v>0</v>
      </c>
      <c r="H274" s="21">
        <f t="shared" si="8"/>
        <v>0</v>
      </c>
    </row>
    <row r="275" spans="1:8" s="77" customFormat="1" ht="33.75">
      <c r="A275" s="87"/>
      <c r="B275" s="87"/>
      <c r="C275" s="88"/>
      <c r="D275" s="66" t="s">
        <v>173</v>
      </c>
      <c r="E275" s="66" t="s">
        <v>244</v>
      </c>
      <c r="F275" s="3">
        <v>15000</v>
      </c>
      <c r="G275" s="3">
        <v>15000</v>
      </c>
      <c r="H275" s="21">
        <f t="shared" si="8"/>
        <v>1</v>
      </c>
    </row>
    <row r="276" spans="1:8" s="77" customFormat="1" ht="22.5">
      <c r="A276" s="87"/>
      <c r="B276" s="87"/>
      <c r="C276" s="88"/>
      <c r="D276" s="66" t="s">
        <v>173</v>
      </c>
      <c r="E276" s="66" t="s">
        <v>446</v>
      </c>
      <c r="F276" s="3">
        <v>30000</v>
      </c>
      <c r="G276" s="3">
        <v>30000</v>
      </c>
      <c r="H276" s="21">
        <f t="shared" si="8"/>
        <v>1</v>
      </c>
    </row>
    <row r="277" spans="1:8" s="77" customFormat="1" ht="22.5">
      <c r="A277" s="87"/>
      <c r="B277" s="87"/>
      <c r="C277" s="88"/>
      <c r="D277" s="66" t="s">
        <v>174</v>
      </c>
      <c r="E277" s="66" t="s">
        <v>245</v>
      </c>
      <c r="F277" s="3">
        <v>8950</v>
      </c>
      <c r="G277" s="3">
        <v>8950</v>
      </c>
      <c r="H277" s="21">
        <f t="shared" si="8"/>
        <v>1</v>
      </c>
    </row>
    <row r="278" spans="1:8" s="77" customFormat="1" ht="33.75">
      <c r="A278" s="87"/>
      <c r="B278" s="87"/>
      <c r="C278" s="88"/>
      <c r="D278" s="66" t="s">
        <v>175</v>
      </c>
      <c r="E278" s="66" t="s">
        <v>246</v>
      </c>
      <c r="F278" s="3">
        <v>32300</v>
      </c>
      <c r="G278" s="3">
        <v>32300</v>
      </c>
      <c r="H278" s="21">
        <f t="shared" si="8"/>
        <v>1</v>
      </c>
    </row>
    <row r="279" spans="1:8" s="77" customFormat="1" ht="33.75">
      <c r="A279" s="87"/>
      <c r="B279" s="87"/>
      <c r="C279" s="88"/>
      <c r="D279" s="66" t="s">
        <v>176</v>
      </c>
      <c r="E279" s="66" t="s">
        <v>247</v>
      </c>
      <c r="F279" s="3">
        <v>18530</v>
      </c>
      <c r="G279" s="2">
        <v>18530</v>
      </c>
      <c r="H279" s="21">
        <f t="shared" si="8"/>
        <v>1</v>
      </c>
    </row>
    <row r="280" spans="1:8" s="77" customFormat="1" ht="33.75">
      <c r="A280" s="87"/>
      <c r="B280" s="87"/>
      <c r="C280" s="88"/>
      <c r="D280" s="66" t="s">
        <v>177</v>
      </c>
      <c r="E280" s="66" t="s">
        <v>248</v>
      </c>
      <c r="F280" s="3">
        <v>30000</v>
      </c>
      <c r="G280" s="2">
        <v>30000</v>
      </c>
      <c r="H280" s="21">
        <f t="shared" si="8"/>
        <v>1</v>
      </c>
    </row>
    <row r="281" spans="1:8" s="77" customFormat="1" ht="11.25">
      <c r="A281" s="87"/>
      <c r="B281" s="87"/>
      <c r="C281" s="88"/>
      <c r="D281" s="66" t="s">
        <v>249</v>
      </c>
      <c r="E281" s="66" t="s">
        <v>250</v>
      </c>
      <c r="F281" s="3">
        <v>10000</v>
      </c>
      <c r="G281" s="2">
        <v>10000</v>
      </c>
      <c r="H281" s="21">
        <f t="shared" si="8"/>
        <v>1</v>
      </c>
    </row>
    <row r="282" spans="1:8" s="77" customFormat="1" ht="22.5">
      <c r="A282" s="87"/>
      <c r="B282" s="87"/>
      <c r="C282" s="88"/>
      <c r="D282" s="66" t="s">
        <v>178</v>
      </c>
      <c r="E282" s="66" t="s">
        <v>251</v>
      </c>
      <c r="F282" s="3">
        <v>7000</v>
      </c>
      <c r="G282" s="2">
        <v>7000</v>
      </c>
      <c r="H282" s="21">
        <f t="shared" si="8"/>
        <v>1</v>
      </c>
    </row>
    <row r="283" spans="1:8" s="77" customFormat="1" ht="56.25">
      <c r="A283" s="87"/>
      <c r="B283" s="87"/>
      <c r="C283" s="88"/>
      <c r="D283" s="66" t="s">
        <v>179</v>
      </c>
      <c r="E283" s="66" t="s">
        <v>252</v>
      </c>
      <c r="F283" s="3">
        <v>6420</v>
      </c>
      <c r="G283" s="2">
        <v>6420</v>
      </c>
      <c r="H283" s="21">
        <f t="shared" si="8"/>
        <v>1</v>
      </c>
    </row>
    <row r="284" spans="1:8" s="77" customFormat="1" ht="11.25">
      <c r="A284" s="87"/>
      <c r="B284" s="87"/>
      <c r="C284" s="88"/>
      <c r="D284" s="66" t="s">
        <v>409</v>
      </c>
      <c r="E284" s="66" t="s">
        <v>407</v>
      </c>
      <c r="F284" s="3">
        <v>22040</v>
      </c>
      <c r="G284" s="2">
        <v>0</v>
      </c>
      <c r="H284" s="21">
        <f t="shared" si="8"/>
        <v>0</v>
      </c>
    </row>
    <row r="285" spans="1:8" ht="11.25">
      <c r="A285" s="29"/>
      <c r="B285" s="29"/>
      <c r="C285" s="55" t="s">
        <v>180</v>
      </c>
      <c r="D285" s="89"/>
      <c r="E285" s="90"/>
      <c r="F285" s="1">
        <f>SUM(F252:F284)</f>
        <v>2073500</v>
      </c>
      <c r="G285" s="1">
        <f>SUM(G252:G284)</f>
        <v>375000</v>
      </c>
      <c r="H285" s="20">
        <f aca="true" t="shared" si="9" ref="H285:H294">G285/F285</f>
        <v>0.1808536291294912</v>
      </c>
    </row>
    <row r="286" spans="1:8" ht="11.25">
      <c r="A286" s="29"/>
      <c r="B286" s="27" t="s">
        <v>181</v>
      </c>
      <c r="C286" s="56"/>
      <c r="D286" s="74"/>
      <c r="E286" s="74"/>
      <c r="F286" s="1">
        <f>SUM(F285)</f>
        <v>2073500</v>
      </c>
      <c r="G286" s="2">
        <f>SUM(G285)</f>
        <v>375000</v>
      </c>
      <c r="H286" s="20">
        <f t="shared" si="9"/>
        <v>0.1808536291294912</v>
      </c>
    </row>
    <row r="287" spans="1:8" ht="11.25">
      <c r="A287" s="27" t="s">
        <v>182</v>
      </c>
      <c r="B287" s="37"/>
      <c r="C287" s="30"/>
      <c r="D287" s="67"/>
      <c r="E287" s="67"/>
      <c r="F287" s="1">
        <f>SUM(F286)</f>
        <v>2073500</v>
      </c>
      <c r="G287" s="2">
        <f>SUM(G286)</f>
        <v>375000</v>
      </c>
      <c r="H287" s="20">
        <f t="shared" si="9"/>
        <v>0.1808536291294912</v>
      </c>
    </row>
    <row r="288" spans="1:8" ht="33.75">
      <c r="A288" s="27" t="s">
        <v>183</v>
      </c>
      <c r="B288" s="27" t="s">
        <v>184</v>
      </c>
      <c r="C288" s="28" t="s">
        <v>254</v>
      </c>
      <c r="D288" s="66" t="s">
        <v>253</v>
      </c>
      <c r="E288" s="66" t="s">
        <v>445</v>
      </c>
      <c r="F288" s="1">
        <v>10000</v>
      </c>
      <c r="G288" s="2">
        <v>10000</v>
      </c>
      <c r="H288" s="20">
        <f t="shared" si="9"/>
        <v>1</v>
      </c>
    </row>
    <row r="289" spans="1:8" ht="11.25">
      <c r="A289" s="29"/>
      <c r="B289" s="29"/>
      <c r="C289" s="28" t="s">
        <v>255</v>
      </c>
      <c r="D289" s="67"/>
      <c r="E289" s="67"/>
      <c r="F289" s="1">
        <f>SUM(F288)</f>
        <v>10000</v>
      </c>
      <c r="G289" s="2">
        <f>SUM(G288)</f>
        <v>10000</v>
      </c>
      <c r="H289" s="20">
        <f t="shared" si="9"/>
        <v>1</v>
      </c>
    </row>
    <row r="290" spans="1:8" ht="11.25">
      <c r="A290" s="29"/>
      <c r="B290" s="27" t="s">
        <v>185</v>
      </c>
      <c r="C290" s="30"/>
      <c r="D290" s="67"/>
      <c r="E290" s="67"/>
      <c r="F290" s="1">
        <f>SUM(F289)</f>
        <v>10000</v>
      </c>
      <c r="G290" s="2">
        <f>SUM(G289)</f>
        <v>10000</v>
      </c>
      <c r="H290" s="20">
        <f t="shared" si="9"/>
        <v>1</v>
      </c>
    </row>
    <row r="291" spans="1:8" ht="22.5">
      <c r="A291" s="29"/>
      <c r="B291" s="27" t="s">
        <v>186</v>
      </c>
      <c r="C291" s="28" t="s">
        <v>254</v>
      </c>
      <c r="D291" s="69" t="s">
        <v>258</v>
      </c>
      <c r="E291" s="69" t="s">
        <v>256</v>
      </c>
      <c r="F291" s="2">
        <v>60000</v>
      </c>
      <c r="G291" s="2">
        <v>60000</v>
      </c>
      <c r="H291" s="20">
        <f t="shared" si="9"/>
        <v>1</v>
      </c>
    </row>
    <row r="292" spans="1:8" ht="22.5">
      <c r="A292" s="29"/>
      <c r="B292" s="29"/>
      <c r="C292" s="36"/>
      <c r="D292" s="78" t="s">
        <v>259</v>
      </c>
      <c r="E292" s="69" t="s">
        <v>257</v>
      </c>
      <c r="F292" s="2">
        <v>300000</v>
      </c>
      <c r="G292" s="2">
        <v>0</v>
      </c>
      <c r="H292" s="20">
        <f t="shared" si="9"/>
        <v>0</v>
      </c>
    </row>
    <row r="293" spans="1:8" ht="11.25">
      <c r="A293" s="57"/>
      <c r="B293" s="57"/>
      <c r="C293" s="58" t="s">
        <v>255</v>
      </c>
      <c r="D293" s="59"/>
      <c r="E293" s="60"/>
      <c r="F293" s="17">
        <f>SUM(F291:F292)</f>
        <v>360000</v>
      </c>
      <c r="G293" s="17">
        <f>SUM(G291:G292)</f>
        <v>60000</v>
      </c>
      <c r="H293" s="20">
        <f t="shared" si="9"/>
        <v>0.16666666666666666</v>
      </c>
    </row>
    <row r="294" spans="1:8" ht="11.25">
      <c r="A294" s="34"/>
      <c r="B294" s="34" t="s">
        <v>187</v>
      </c>
      <c r="C294" s="56"/>
      <c r="D294" s="56"/>
      <c r="E294" s="56"/>
      <c r="F294" s="2">
        <f>SUM(F293)</f>
        <v>360000</v>
      </c>
      <c r="G294" s="2">
        <f>SUM(G293)</f>
        <v>60000</v>
      </c>
      <c r="H294" s="20">
        <f t="shared" si="9"/>
        <v>0.16666666666666666</v>
      </c>
    </row>
    <row r="295" spans="1:8" ht="11.25">
      <c r="A295" s="27" t="s">
        <v>188</v>
      </c>
      <c r="B295" s="37"/>
      <c r="C295" s="30"/>
      <c r="D295" s="30"/>
      <c r="E295" s="30"/>
      <c r="F295" s="2">
        <f>SUM(F294,F290)</f>
        <v>370000</v>
      </c>
      <c r="G295" s="2">
        <f>SUM(G294,G290)</f>
        <v>70000</v>
      </c>
      <c r="H295" s="20">
        <f>G295/F295</f>
        <v>0.1891891891891892</v>
      </c>
    </row>
    <row r="296" spans="1:8" ht="11.25">
      <c r="A296" s="99" t="s">
        <v>189</v>
      </c>
      <c r="B296" s="100"/>
      <c r="C296" s="100"/>
      <c r="D296" s="100"/>
      <c r="E296" s="101"/>
      <c r="F296" s="91">
        <f>SUM(F295,F287,F251,F229,F225,F158,F143,F36,F19,F8)</f>
        <v>16632269</v>
      </c>
      <c r="G296" s="91">
        <f>SUM(G295,G287,G251,G229,G225,G158,G143,G36,G19,G8)</f>
        <v>9456091.45</v>
      </c>
      <c r="H296" s="20">
        <f>G296/F296</f>
        <v>0.5685388716356138</v>
      </c>
    </row>
    <row r="297" spans="6:7" ht="11.25">
      <c r="F297" s="18"/>
      <c r="G297" s="96"/>
    </row>
    <row r="298" spans="6:7" ht="11.25">
      <c r="F298" s="18"/>
      <c r="G298" s="18"/>
    </row>
  </sheetData>
  <mergeCells count="20">
    <mergeCell ref="D9:D10"/>
    <mergeCell ref="D106:D107"/>
    <mergeCell ref="C230:C231"/>
    <mergeCell ref="A2:H2"/>
    <mergeCell ref="A3:H3"/>
    <mergeCell ref="H179:H180"/>
    <mergeCell ref="E14:E15"/>
    <mergeCell ref="F106:F107"/>
    <mergeCell ref="C102:C103"/>
    <mergeCell ref="C9:C10"/>
    <mergeCell ref="A296:E296"/>
    <mergeCell ref="G106:G107"/>
    <mergeCell ref="H106:H107"/>
    <mergeCell ref="D102:D103"/>
    <mergeCell ref="F102:F103"/>
    <mergeCell ref="G102:G103"/>
    <mergeCell ref="H102:H103"/>
    <mergeCell ref="E240:E243"/>
    <mergeCell ref="C189:C192"/>
    <mergeCell ref="C106:C107"/>
  </mergeCells>
  <printOptions/>
  <pageMargins left="0.61" right="0.31" top="0.49" bottom="0.32" header="0.2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kbaza</cp:lastModifiedBy>
  <cp:lastPrinted>2015-08-06T10:41:03Z</cp:lastPrinted>
  <dcterms:created xsi:type="dcterms:W3CDTF">2015-07-13T07:47:39Z</dcterms:created>
  <dcterms:modified xsi:type="dcterms:W3CDTF">2015-09-03T08:30:42Z</dcterms:modified>
  <cp:category/>
  <cp:version/>
  <cp:contentType/>
  <cp:contentStatus/>
</cp:coreProperties>
</file>