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8150" windowHeight="12015" activeTab="0"/>
  </bookViews>
  <sheets>
    <sheet name="tytuł" sheetId="1" r:id="rId1"/>
    <sheet name="załącznik nr 1" sheetId="2" r:id="rId2"/>
    <sheet name="załącznik 2" sheetId="3" r:id="rId3"/>
    <sheet name="załącznik nr 3" sheetId="4" r:id="rId4"/>
    <sheet name="załacznik nr 4" sheetId="5" r:id="rId5"/>
  </sheets>
  <definedNames>
    <definedName name="_xlnm.Print_Area" localSheetId="4">'załacznik nr 4'!$A$1:$M$327</definedName>
    <definedName name="_xlnm.Print_Area" localSheetId="2">'załącznik 2'!$A$1:$N$89</definedName>
    <definedName name="_xlnm.Print_Area" localSheetId="1">'załącznik nr 1'!$A$1:$N$250</definedName>
    <definedName name="_xlnm.Print_Area" localSheetId="3">'załącznik nr 3'!$A$1:$M$497</definedName>
    <definedName name="_xlnm.Print_Titles" localSheetId="4">'załacznik nr 4'!$4:$4</definedName>
    <definedName name="_xlnm.Print_Titles" localSheetId="2">'załącznik 2'!$4:$6</definedName>
    <definedName name="_xlnm.Print_Titles" localSheetId="1">'załącznik nr 1'!$4:$6</definedName>
    <definedName name="_xlnm.Print_Titles" localSheetId="3">'załącznik nr 3'!$4:$5</definedName>
  </definedNames>
  <calcPr fullCalcOnLoad="1"/>
</workbook>
</file>

<file path=xl/sharedStrings.xml><?xml version="1.0" encoding="utf-8"?>
<sst xmlns="http://schemas.openxmlformats.org/spreadsheetml/2006/main" count="1911" uniqueCount="264">
  <si>
    <t>LP.</t>
  </si>
  <si>
    <t>Nazwa przedsięwzięcia i cel</t>
  </si>
  <si>
    <t>Rozdział klasyfikacji wydatków</t>
  </si>
  <si>
    <t>Jednostka odpowiedzialna lub koordynująca</t>
  </si>
  <si>
    <t>Wydział</t>
  </si>
  <si>
    <t>Okres realizacji</t>
  </si>
  <si>
    <t>Łączne nakłady finansowe</t>
  </si>
  <si>
    <t>Źródła finansowania</t>
  </si>
  <si>
    <t>Nakłady poniesione do 31.12.2013</t>
  </si>
  <si>
    <t>Plan 2014 r.</t>
  </si>
  <si>
    <t>Wykonanie w 2014 r.</t>
  </si>
  <si>
    <t>Łączne nakłady do 31.12.2014 (kol.8+10)</t>
  </si>
  <si>
    <t>Stopień realizacji planu w % (kol.11/6)</t>
  </si>
  <si>
    <t xml:space="preserve">Dokumentacja przyszłościowa - rozwój proekologicznego transportu publicznego na obszarze metropolitalnym Trójmiasta -                      przygotowanie zadań do realizacji </t>
  </si>
  <si>
    <t>UI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</si>
  <si>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</si>
  <si>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</si>
  <si>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</si>
  <si>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</si>
  <si>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</si>
  <si>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</si>
  <si>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</si>
  <si>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</si>
  <si>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</si>
  <si>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łącznie bieżące</t>
  </si>
  <si>
    <t>łącznie majątkowe</t>
  </si>
  <si>
    <t>Kolej Metropolitalna - udział w projekcie regionalnym</t>
  </si>
  <si>
    <t>Objęcie udziałów w PKA - zabezpieczenie wkładu własnego na zakup autobusów w projekcie "Zwiększenie konkurencyjności transportu publicznego w Gdyni dzięki przebudowie infrastruktury komunikacji zbiorowej oraz zakupowi nowoczesnego taboru"</t>
  </si>
  <si>
    <t>MN</t>
  </si>
  <si>
    <t>Objęcie udziałów w PKM - zabezpieczenie wkładu własnego na zakup autobusów w projekcie "Zwiększenie konkurencyjności transportu publicznego w Gdyni dzięki przebudowie infrastruktury komunikacji zbiorowej oraz zakupowi nowoczesnego taboru"</t>
  </si>
  <si>
    <t>Zmniejszenie emisji dwutlenku węgla do atmosfery, dzięki zakupowi autobusów hybrydowych zasilanych gazem CNG na potrzeby świadczenia transportu publicznego w Gdyni</t>
  </si>
  <si>
    <t>Rozwój Komunikacji Rowerowej w aglomeracji Trójmiejskiej oraz budowa ścieżek rowerowych - dokumentacja projektowa, przygotowanie do realizacji - rozbudowa sieci nowoczesnych dróg rowerowych i ograniczenie emisji spalin</t>
  </si>
  <si>
    <t>Budowa ścieżki rowerowej w ul. Kartuskiej</t>
  </si>
  <si>
    <t>Przebudowa dróg powiatowych  - przebudowa oraz poprawa systemu drogowego i układu komunikacji miejskiej</t>
  </si>
  <si>
    <t>Modernizacja ulic gminnych 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</si>
  <si>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</si>
  <si>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</si>
  <si>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</si>
  <si>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środa. was. bież.</t>
  </si>
  <si>
    <t>środa. włas. maj.</t>
  </si>
  <si>
    <t>Przebudowa odcinka ul. Bpa Dominika - dojazd do Szkoły Muzycznej</t>
  </si>
  <si>
    <t>System Funkcjonowania Lotnisk</t>
  </si>
  <si>
    <t>Rozbudowa cmentarzy ZCK - poprawa stanu technicznego obiektów</t>
  </si>
  <si>
    <t>Budowa Gdyńskiego Inkubatora Przedsiębiorczości</t>
  </si>
  <si>
    <t>Udział w Spółce InnoBaltica Sp. z o.o.</t>
  </si>
  <si>
    <t>System Informacji Prawnej LEX</t>
  </si>
  <si>
    <t>Budowa oraz przebudowa szkół - rozbudowa infrastruktury oświatowej oraz poprawa stanu technicznego obiektów oświatowych</t>
  </si>
  <si>
    <t>Przebudowa szkół - poprawa stanu technicznego obiektów oświatowych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</si>
  <si>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</si>
  <si>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RI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</si>
  <si>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</si>
  <si>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koszty niekwalifikowane eliminowanie zanieczyszczeń wprowadzanych do wód powierzchniowych</t>
  </si>
  <si>
    <t>Zagospodarowanie Skweru Żeromskiego</t>
  </si>
  <si>
    <t>SMO</t>
  </si>
  <si>
    <t>Tereny zielone - park w Chwarznie</t>
  </si>
  <si>
    <t>Oświetlenie ulic - poprawa bezpieczeństwa</t>
  </si>
  <si>
    <t>Rozbudowa przystani rybackiej w Gdyni-Oksywie- etap II- koszty niekwalifikowane</t>
  </si>
  <si>
    <t xml:space="preserve">Lokalne Inicjatywy Inwestycyjne </t>
  </si>
  <si>
    <t>Zagospodarowanie fragmentu terenu przy ul. Orłowskiej w pobliżu mola</t>
  </si>
  <si>
    <t>Dokumentacja przyszłościowa (w tym rewitalizacja rejonu Opata Hackiego, Zamenhofa, Chylońskiej i  Komierowskiego)</t>
  </si>
  <si>
    <t>Pomnik Gdynian Wysiedlonych</t>
  </si>
  <si>
    <t>Rozbudowa, przebudowa, adaptacja i wyposażenie budynku Dworca Morskiego oraz Magazynu Tranzytowego na potrzeby Muzeum Emigracji w Gdyni</t>
  </si>
  <si>
    <t>MB</t>
  </si>
  <si>
    <t>środ. inne maj. - pożyczka w ramach inicjatywy JESSICA</t>
  </si>
  <si>
    <t>Dokumentacja, wykonanie i instalacja wystawy stałej Muzeum Emigracji</t>
  </si>
  <si>
    <t xml:space="preserve">Muzeum Emigracji </t>
  </si>
  <si>
    <t>Budowa siedziby Gdyńskiej Szkoły Filmowej w Gdyni z parkingiem podziemnym pod Placem Grunwaldzkim i zagospodarowanie terenu Placu Grunwaldzkiego wraz z budową kolejki torowej z Placu Grunwaldzkiego na Kamienną Górę</t>
  </si>
  <si>
    <t>Wykonanie robót budowlanych na hali gier GOSiR</t>
  </si>
  <si>
    <t>Gdyński Ośrodek Sportu i Rekreacji</t>
  </si>
  <si>
    <t>Budowa i prowadzenie Skate Parku na terenie skweru Sue Ryder w Gdyni</t>
  </si>
  <si>
    <t>SUMA</t>
  </si>
  <si>
    <t>Wykonanie 2014 r.</t>
  </si>
  <si>
    <t>Stopień realizacji planu w % (kol.11//6)</t>
  </si>
  <si>
    <t>Asysta techniczno - autorska oprogramowania systemu informatycznego obsługi zasobu geodezyjno - kartograficznego i katastru nieruchomości</t>
  </si>
  <si>
    <t>WFOŚ. bież.</t>
  </si>
  <si>
    <t>MK</t>
  </si>
  <si>
    <t>Kompleksowa modernizacja danych ewidencji gruntów i budynków Miasta Gdyni dla obrębu ewidencyjnego Chwarzno-Wiczlino</t>
  </si>
  <si>
    <t>Opracowanie dokumentacji przetargowej, SIWZ, wsparcie merytoryczne, nadzór, kontrola i udział w odbiorach prac w zamówieniu na "Asystę techniczno - autorską oprogramowania systemu informatycznego obsługi zasobu geodezyjno - kartograficznego i katastru nie</t>
  </si>
  <si>
    <t>Prowadzenie Biura Porad Obywatelskich</t>
  </si>
  <si>
    <t>RCO</t>
  </si>
  <si>
    <t>Program wspierania lokalnego handlu i drobnego rzemiosła w ZMHT</t>
  </si>
  <si>
    <t>MG</t>
  </si>
  <si>
    <t>Czynna ochrona gatunkowa roślin ……</t>
  </si>
  <si>
    <t>Konkurs - Organizowanie Społeczności Lokalnych (Opata Hackiego i Zamenhofa)</t>
  </si>
  <si>
    <t>Konkurs - Organizowanie Społeczności Lokalnych (Opata Hackiego i Zamenhofa) II edycja</t>
  </si>
  <si>
    <t xml:space="preserve"> 85154    85395</t>
  </si>
  <si>
    <t>PK</t>
  </si>
  <si>
    <t>Działalność OSP Wiczlino</t>
  </si>
  <si>
    <t>Miejskie Centrum Zarządzania Kryzysowego</t>
  </si>
  <si>
    <t>Monitoring w dzielnicach</t>
  </si>
  <si>
    <t>System monitorowania miasta</t>
  </si>
  <si>
    <t>Wspieranie międzynarodowych staży i wymian</t>
  </si>
  <si>
    <t>PB</t>
  </si>
  <si>
    <t>Aktywizacja młodzieży</t>
  </si>
  <si>
    <t>Wspieranie zadań z zakresu działań wychowawczych dzieci i młodzieży</t>
  </si>
  <si>
    <t>OE</t>
  </si>
  <si>
    <t>Wspieranie realizacji zadań z zakresu rozwoju dzieci i młodzieży w zakresie nowych technologii</t>
  </si>
  <si>
    <t>Prowadzenie warsztatów młodzieżowych i punktu psychologiczno-pedagogicznego w dzielnicy Gdynia Witomino.</t>
  </si>
  <si>
    <t>OZ</t>
  </si>
  <si>
    <t>Prowadzenie świetlic socjoterapeutycznych</t>
  </si>
  <si>
    <t>Prowadzenie punktu konsultacyjnego dla osób uzależnionych i współuzależnionych.</t>
  </si>
  <si>
    <t>Prowadzenie Ośrodka Wsparcia "Podwójny Problem"</t>
  </si>
  <si>
    <t>Opieka hospicyjna dla terminalnie i nieuleczalnie chorych</t>
  </si>
  <si>
    <t>Grupy wsparcia i rehabilitacja dla osób z chorobą Alzheimera</t>
  </si>
  <si>
    <t>Warto być-program wsparcia i rehabilitacja dla osób z chorobą otępienną oraz ich rodzin i opiekunów</t>
  </si>
  <si>
    <t>Pomoc dzieciom  z ADHD i ich rodzinom</t>
  </si>
  <si>
    <t>Gdyńska Szkoła Niewydolności Serca</t>
  </si>
  <si>
    <t>Ochrona zdrowia i edukacja zdrowotna  w warunkach domowych  dla przewlekle chorych na SM</t>
  </si>
  <si>
    <t>Prowadzenie Poradni Opieki Paliatywnej</t>
  </si>
  <si>
    <t>Akademia Walki z Rakiem</t>
  </si>
  <si>
    <t>Profilaktyka raka jądra</t>
  </si>
  <si>
    <t>Placówka opiekuńczo-wychowawcza Nasza Rodzina</t>
  </si>
  <si>
    <t>Prowadzenie placówki opiekuńczo-wychowawczej socjoterapeutycznej Dom pod Magnolią</t>
  </si>
  <si>
    <t>Prowadzenie placówki opiekuńczo-wychowawczej socjoterapeutycznej Dom na Klifie</t>
  </si>
  <si>
    <t>Przygotowywanie i dostarczanie posiłków osobom objętym wsparciem przez MOPS</t>
  </si>
  <si>
    <t>85203      85295</t>
  </si>
  <si>
    <t>Prowadzenie schroniska dla bezdomnych</t>
  </si>
  <si>
    <t>Zapewnienie schronienia dla osób bezdomnych oraz interwencyjnego noclegu osobom nietrzeźwym</t>
  </si>
  <si>
    <t>Zapewnienie schronienia dla osób bezdomnych i noclegu osobom wymagającym interwencyjnego wsparcia</t>
  </si>
  <si>
    <t>Zapewnienie schronienia wraz z opieką dla osób starszych, niepełnosprawnych będących osobami bezdomnymi</t>
  </si>
  <si>
    <t>Świadczenie usług opiekuńczych (w tym teleopieka)</t>
  </si>
  <si>
    <t>Zapewnienie schronienia dla osób bezdomnych</t>
  </si>
  <si>
    <t xml:space="preserve">Rozwijanie innowacyjnych form pomocy społecznej oraz opracowanie i realizacja Programu rozwiązywania problemu bezdomności w Gdyni w oparciu o analizę i ocenę zjawiska </t>
  </si>
  <si>
    <t>Prowadzenie centrum informacji dla osób niesłyszących i niedosłyszących</t>
  </si>
  <si>
    <t>PON</t>
  </si>
  <si>
    <t>Wspieranie rozwoju dzieci niepełnosprawnych i zagrożnych niepełnosprawnością w wieku 0-2 lata</t>
  </si>
  <si>
    <t>Wspieranie rozwoju dzieci niepełnosprawnych i zagrożnych niepełnosprawnością w wieku 3-7 lat</t>
  </si>
  <si>
    <t>Centrum informacji i rehabilitacji dla osób niewidomych i niedowidzących</t>
  </si>
  <si>
    <t>Utrzymanie sprawności psychicznej i integracja osób chorych na stwardnienie rozsiane (mieszkańców Gdyni)</t>
  </si>
  <si>
    <t>Wspieranie ubogich mieszkańców Gdyni</t>
  </si>
  <si>
    <t>Wspieranie samotnych matek i rodzin ubogich</t>
  </si>
  <si>
    <t xml:space="preserve">Prowadzenie punktu dystrybucji wsparcia żywnościowego </t>
  </si>
  <si>
    <t>Wspieranie realizacji zadań z zakresu odkrywania i wzmacniania potencjału rozwojowego dzieci w wieku przedszkolnym</t>
  </si>
  <si>
    <t>Konserwacja bieżąca zieleni miejskiej</t>
  </si>
  <si>
    <t>Zakładanie i urządzanie terenów zieleni</t>
  </si>
  <si>
    <t>Prowadzenie schroniska dla bezdomnych zwierząt</t>
  </si>
  <si>
    <t>90013</t>
  </si>
  <si>
    <t>RO</t>
  </si>
  <si>
    <t>Program ochrony przed hałasem</t>
  </si>
  <si>
    <t>Opłata partnerska za organizację RBAR w 2014r.</t>
  </si>
  <si>
    <t>Utrzymanie obiektów sportowo - rekreacyjnych - stadion miejski</t>
  </si>
  <si>
    <t>Organizacja kąpielisk morskich</t>
  </si>
  <si>
    <t>Razem</t>
  </si>
  <si>
    <t>71095        85154         85395</t>
  </si>
  <si>
    <t>Urząd Miasta Wydział Inwestycji</t>
  </si>
  <si>
    <t>Urząd Miasta Wdział Polityki Gospodarczej i Nieruchomości</t>
  </si>
  <si>
    <t>SI</t>
  </si>
  <si>
    <t>Urząd Miasta Wydział Informatyki</t>
  </si>
  <si>
    <t>Urząd Miasta Wydział Nadzoru Właścicielskiego</t>
  </si>
  <si>
    <t>Urząd Miasta Wydział Budynków</t>
  </si>
  <si>
    <t>Urząd Miasta Wydział Projektów Rozwojowych</t>
  </si>
  <si>
    <t>Urząd Miasta Wydział Geodezji</t>
  </si>
  <si>
    <t>Urząd Miasta Gdyńskie Centrum Organizacji Pozarządowych</t>
  </si>
  <si>
    <t>Pomorski Park Naukowo - Technologiczny</t>
  </si>
  <si>
    <t>Urząd Miasta Wydział Zarządzania Kryzysowego</t>
  </si>
  <si>
    <t>Urząd Miasta           Biuro Prezydenta</t>
  </si>
  <si>
    <t>Urząd Miasta  Wydział Edukacji</t>
  </si>
  <si>
    <t>Urząd Miasta Wydział Zdrowia</t>
  </si>
  <si>
    <t>Miejski Ośrodek Pomocy Społecznej</t>
  </si>
  <si>
    <t>Urząd Miasta    Referat ds. Osób Niepełnosprawnych</t>
  </si>
  <si>
    <t xml:space="preserve">Urząd Miasta             Biuro Ogrodnika Miasta </t>
  </si>
  <si>
    <t>Urząd Miasta  Wydział Środowiska</t>
  </si>
  <si>
    <t>Urząd Miasta     Biuro Prezydenta</t>
  </si>
  <si>
    <t>Informacja o realizacji przedsięwzięć (zadań) z udziałem środków UE - w y d a t k i   b i e ż ą c e</t>
  </si>
  <si>
    <t>LP</t>
  </si>
  <si>
    <t xml:space="preserve">Dział </t>
  </si>
  <si>
    <t>Rozdział</t>
  </si>
  <si>
    <t>Par.</t>
  </si>
  <si>
    <t>Nakłady poniesione do 31.12.2013 r.</t>
  </si>
  <si>
    <t>Plan 2014</t>
  </si>
  <si>
    <t>Wykonanie 2014</t>
  </si>
  <si>
    <t>Łączne nakłady  do 31.12.2014 r. (kol. 9+11)</t>
  </si>
  <si>
    <t>Stopień realizacji planu w % (kol.12/7)</t>
  </si>
  <si>
    <t>Zwiększenie konkurencyjności transportu publicznego w Gdyni, dzięki przebudowie infrastruktury komunikacji zbiorowej wraz z zakupem nowoczesnego taboru - Regionalny Program Operacyjny Województwa  Pomorskiego</t>
  </si>
  <si>
    <t>ZARZĄD KOMUNIKACJI MIEJSKIEJ</t>
  </si>
  <si>
    <t>środki własne</t>
  </si>
  <si>
    <t>budżet państwa</t>
  </si>
  <si>
    <t>środki UE</t>
  </si>
  <si>
    <t>środki niekwal.</t>
  </si>
  <si>
    <t>60004/60015</t>
  </si>
  <si>
    <t>URZĄD MIASTA GDYNI - WYDZIAŁ PROJEKTÓW ROZWOJOWYCH</t>
  </si>
  <si>
    <t>"Bothnian Green Logistic Corridor " - Program dla Regionu Morza Bałtyckiego</t>
  </si>
  <si>
    <t>URZĄD MIASTA GDYNI - BIURO ROZWOJU MIASTA</t>
  </si>
  <si>
    <t>DYNAMO 50% (DYNamic Citizens @ctive for Mobility) - 7 Program Ramowy (FP7-SST-CIVITAS-2011-MOVE)</t>
  </si>
  <si>
    <t>ZARZĄD DRÓG I ZIELENI</t>
  </si>
  <si>
    <t>DYNAMO 75% (DYNamic Citizens @ctive for Mobility) - 7 Program Ramowy (FP7-SST-CIVITAS-2011-MOVE)</t>
  </si>
  <si>
    <t>DYNAMO 100% (DYNamic Citizens @ctive for Mobility) - 7 Program Ramowy (FP7-SST-CIVITAS-2011-MOVE)</t>
  </si>
  <si>
    <t>ENTER.HUB - EFRR, Program URBZCT II</t>
  </si>
  <si>
    <t>Plan ZEN -  Planning zero energy neighbourhoods - Inteligentna Energia Europa</t>
  </si>
  <si>
    <t>BIURO PLANOWANIA PRZESTRZENNEGO</t>
  </si>
  <si>
    <t>Plany gospodarki niskoemisyjnej (PGN) - Program Operacyjny Infrastruktura i Środowisko 2007-2013</t>
  </si>
  <si>
    <t>Pomorski Park Naukowo-Technologiczny - rozbudowa etap 3  -  Program Operacyjny Innowacyjna Gospodarka</t>
  </si>
  <si>
    <t>POMORSKI PARK NAUKOWO TECHNOLOGICZNY</t>
  </si>
  <si>
    <t>Pomorski Park Naukowo-Technologiczny - rozbudowa etap 4  -  Program Operacyjny Innowacyjna Gospodarka</t>
  </si>
  <si>
    <t>Integracja oraz edukacja studentów, absolwentów i MSP (mikro, małych i średnich przedsiębiorstw) w zakresie zarządzenia wzornictwem przemysłowym DesignEntrepreneurSHIP - Program Współpracy Transgranicznej Południowy Bałtyk 2007-2013</t>
  </si>
  <si>
    <t>Wymiennikownia - innowacja przestrzeń współpracy na rzecz młodzieży - Szwajcarsko-Polski Program Współpracy</t>
  </si>
  <si>
    <t>Kurs - Partycypacja! - Szwajcarsko-Polski Program Współpracy</t>
  </si>
  <si>
    <t>Dynamika rynku pracy i atrakcyjne otoczenie miast portowych Południowego Bałtyku (SB Proffesionals) - Program Współpracy Transgranicznej Południowy Bałtyk 2007-2013</t>
  </si>
  <si>
    <t>URZĄD MIASTA GDYNI - WYDZIAŁ POLITYKI GOSPODARCZEJ                            I NIERUCHOMOŚCI</t>
  </si>
  <si>
    <t>"LET'S EXPO 2 ! - Wspieranie międzynarodowej aktywności innowacyjnych przedsiębiorców z Pomorza poprzez udział w targach branżowych" - Regionalny Program Operacyjny dla Województwa Pomorskiego na lata 2007-2013</t>
  </si>
  <si>
    <t>Ścieżki Kopernika, zadanie UCZEŃ - NAUKOWIEC! - Program Innowacyjna Gospodarka 2007-2013</t>
  </si>
  <si>
    <t>Good governance and cooperation - response to common chalenges in public finance (Dobre zarządzanie i współpraca odpowiedzią na wyzwania w sferze finansów publicznych)  - Program Współpracy Transgranicznej Litwa-Polska-Rosja 2007-2013</t>
  </si>
  <si>
    <t>NORDA - Północny Biegun Wzrostu - Rozwój miast poprzez wzmocnienie kompetencji jednostek samorządu terytorialnego, dialog społeczny oraz współpracę z przedstawicielami społeczeństwa obywatelskiego</t>
  </si>
  <si>
    <t>WYDZIAŁ PROJEKTÓW ROZWOJOWYCH</t>
  </si>
  <si>
    <t>750          /801</t>
  </si>
  <si>
    <t>75023/80195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</si>
  <si>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</si>
  <si>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</si>
  <si>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</si>
  <si>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ZESPÓŁ SZKÓŁ NR 14</t>
  </si>
  <si>
    <t>GIMNAZJUM NR 1</t>
  </si>
  <si>
    <t>COMENIUS (2013-2015)- Program „Uczenie się przez całe życie"  Fundacja Rozwoju Systemu Edukacji</t>
  </si>
  <si>
    <t>ZESPÓŁ SZKÓŁ NR 12</t>
  </si>
  <si>
    <t>ZESPÓŁ SPORTOWYCH SZKÓŁ OGÓLNOKSZTAŁCĄCYCH</t>
  </si>
  <si>
    <t>GIMNAZJUM NR 2</t>
  </si>
  <si>
    <t>ZESPÓŁ SZKÓŁ NR 7</t>
  </si>
  <si>
    <t>ZESPÓŁ SZKÓŁ NR 5</t>
  </si>
  <si>
    <t>COMENIUS (2013-2015) - Program „Uczenie się przez całe życie"  Fundacja Rozwoju Systemu Edukacji</t>
  </si>
  <si>
    <t>GIMNAZJUM NR 4</t>
  </si>
  <si>
    <t>SPECJALNY OŚRODEK SZKOLNO-WYCHOWAWCZY NR 1</t>
  </si>
  <si>
    <t>ZESPÓŁ SZKÓŁ OGÓLNOKSZTAŁCĄCYCH           NR 1</t>
  </si>
  <si>
    <t>ERASMUS + (2014-2016) Program Fundacji Rozwoju Systemu Edukacji</t>
  </si>
  <si>
    <t>ZAGRANICZNA MOBILNOŚĆ SZKOLNEJ KADRY EDUKACYJNEJ - "Być uczniem i mistrzem" - Program Operacyjny Kapitał Ludzki 2007-2013</t>
  </si>
  <si>
    <t>VI LICEUM OGÓLNOKSZTAŁCĄCE</t>
  </si>
  <si>
    <t>ERASMUS + (2014-2015) Program Fundacji Rozwoju Systemu Edukacji</t>
  </si>
  <si>
    <t>ZESPÓŁ SZKÓŁ ADMINISTRACYJNO - EKONOMICZNYCH</t>
  </si>
  <si>
    <t>Leonardo da Vinci (2012-2014) - Program "Uczenie się przez całe życie" Fundacja Rozwoju Systemu Edukacji</t>
  </si>
  <si>
    <t>ZESPÓŁ SZKÓŁ HOTELARSKO - GASTRONOMICZNYCH</t>
  </si>
  <si>
    <t>ZESPÓŁ SZKÓŁ CHŁODNICZYCH I ELEKTRONICZNYCH</t>
  </si>
  <si>
    <t>"SZKOŁA + BIZNES - współpraca na rzecz rozwoju KADR ITC w woj. pomorskim" - Program Operacyjny Kapitał Ludzki 2007-2013</t>
  </si>
  <si>
    <t>"Więcej mocy, mniej przemocy" realizowanego w ramach grantów dla Programu PL14 "Przeciwdziałania przemocy w rodzinie i przemocy ze względu na płeć" współfinansowanego ze środków Norweskiego Mechanizmu Finansowego 2009-2014</t>
  </si>
  <si>
    <t xml:space="preserve">Zespół Placówek Specjalistycznych                   im. K. Lisieckiego "Dziadka" </t>
  </si>
  <si>
    <t>Dojrzała przedsiębiorczość - Innowacyjny model preinkubacji przedsiębiorczej osób 50+ - Program Operacyjny Kapitał Ludzki 2007-2013</t>
  </si>
  <si>
    <t>POWIATOWY URZĄD PRACY</t>
  </si>
  <si>
    <t>(Niepełno)Sprawni, Aktywni, Kreatywni - Program Operacyjny Kapitał Ludzki 2007-2013</t>
  </si>
  <si>
    <t>"Stażyści na językach" - Program Operacyjny Kapitał Ludzki 2007-2013</t>
  </si>
  <si>
    <t>Laboratorium edukacji - Program Operacyjny Kapitał Ludzki 2007-2013</t>
  </si>
  <si>
    <t>Pluszowy Misiaczek - wsparcie najmłodszych gdyńskich przedszkolaków na starcie - Program Operacyjny Kapitał Ludzki 2007-2013</t>
  </si>
  <si>
    <t>URZĄD MIASTA - WYDZIAŁ EDUKACJI</t>
  </si>
  <si>
    <t>Rodzina bliżej siebie - Projekt systemowy - Program Operacyjny Kapitał Ludzki 2007-2013</t>
  </si>
  <si>
    <t>MIEJSKI OŚRODEK POMOCY SPOŁECZNEJ</t>
  </si>
  <si>
    <t>SAMODZIELNY REFERAT DS. ENERGETYKI</t>
  </si>
  <si>
    <t>COMENIUS REGIO - Program „Uczenie się przez całe życie"  Fundacja Rozwoju Systemu Edukacji</t>
  </si>
  <si>
    <t>GDYŃSKI OŚRODEK SPORTU I REKREACJI</t>
  </si>
  <si>
    <t>Informacja o realizacji przedsięwzięć (zadań) z udziałem środków UE -  w y d a t k i  m a j ą t k o w e</t>
  </si>
  <si>
    <t>Rozwój komunikacji rowerowej aglomeracji trójmiejskiej w latach 2007-2013  - Regionalny Program Województwa Pomorskiego na lata 2007-2013</t>
  </si>
  <si>
    <t>URZĄD MIASTA GDYNI - WYDZIAŁ INWESTYCJI</t>
  </si>
  <si>
    <t>środ. niekwal.</t>
  </si>
  <si>
    <t>Wdrożenie zintegrowanego systemu zarządzania ruchem TRISTAR w Gdańsku, Gdyni i Sopocie - Program Operacyjny Infrastruktura i Środowisko 2007-2013</t>
  </si>
  <si>
    <t>Przebudowa i rozbudowa Szkoły Muzycznej w Gdynia wraz z zakupem niezbędnego wyposażenia - Program Operacyjny Infrastruktura i Środowisko</t>
  </si>
  <si>
    <t>URZĄD MIASTA GDYNI - WYDZIAŁ BUDYNKÓW</t>
  </si>
  <si>
    <t>Ochrona wód Zatoki Gdańskiej - budowa i modernizacja systemu odprowadzania wód opadowych w Gdyni oraz Małym Trójmieście Kaszubskim - Program Operacyjny Infrastruktura I Środowisko</t>
  </si>
  <si>
    <t>URZĄD MIASTA GDYNI -WYDZIAŁ INWESTYCJI</t>
  </si>
  <si>
    <t>Rozbudowa przystani rybackiej w Gdyni - Oksywie - etap II - poprawa warunków bezpieczeństwa i higieny pracy przy wodowaniu i wyciąganiu na brzeg łodzi rybackich - Program Operacyjny Zrównoważony rozwój sektora rybołówstwa i nabrzeżnych obszarów rybackich 2007-2013</t>
  </si>
  <si>
    <t>Opracowanie dokumentacji dla I etapu inwestycji polegającej na budowie ul. Nowej Węglowej i tunelu pod torami kolejowymi do ul. Morskiej w Gdyni wraz z przebudową istniejącego układu komunikacyjnego - Regionalny Program Operacyjny dla Województwa Pomorskiego</t>
  </si>
  <si>
    <t>Informacja o realizacji przedsięwzięć bez środków UE - WYDATKI BIEŻĄCE</t>
  </si>
  <si>
    <t>Informacja o realizacji przedsięwzięć bez środków z UE - WYDATKI MAJĄTKOWE</t>
  </si>
  <si>
    <t>\</t>
  </si>
  <si>
    <t>STOPIEŃ  ZAAWANSOWANIA  REALIZACJI  PROGRAMÓW WIELOLETNICH</t>
  </si>
  <si>
    <t>Załącznik nr 1</t>
  </si>
  <si>
    <t>Załącznik nr 2</t>
  </si>
  <si>
    <t>Załącznik nr 3</t>
  </si>
  <si>
    <t>Załącznik nr 4</t>
  </si>
  <si>
    <t xml:space="preserve">III. </t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</si>
</sst>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d/mm/yyyy"/>
    <numFmt numFmtId="218" formatCode="0.00000000"/>
    <numFmt numFmtId="219" formatCode="0.0000000000"/>
    <numFmt numFmtId="220" formatCode="_-* #,##0.000\ _z_ł_-;\-* #,##0.0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0"/>
    </font>
    <font>
      <b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1" fillId="10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" fillId="5" borderId="1" applyNumberFormat="0" applyAlignment="0" applyProtection="0"/>
    <xf numFmtId="0" fontId="4" fillId="26" borderId="3" applyNumberFormat="0" applyAlignment="0" applyProtection="0"/>
    <xf numFmtId="0" fontId="5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11" borderId="1" applyNumberFormat="0" applyAlignment="0" applyProtection="0"/>
    <xf numFmtId="0" fontId="7" fillId="0" borderId="7" applyNumberFormat="0" applyFill="0" applyAlignment="0" applyProtection="0"/>
    <xf numFmtId="0" fontId="8" fillId="25" borderId="2" applyNumberFormat="0" applyAlignment="0" applyProtection="0"/>
    <xf numFmtId="0" fontId="40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" borderId="12" applyNumberFormat="0" applyFont="0" applyAlignment="0" applyProtection="0"/>
    <xf numFmtId="0" fontId="14" fillId="26" borderId="1" applyNumberFormat="0" applyAlignment="0" applyProtection="0"/>
    <xf numFmtId="0" fontId="15" fillId="0" borderId="0" applyNumberFormat="0" applyFill="0" applyBorder="0" applyAlignment="0" applyProtection="0"/>
    <xf numFmtId="0" fontId="42" fillId="24" borderId="3" applyNumberFormat="0" applyAlignment="0" applyProtection="0"/>
    <xf numFmtId="9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3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8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3" fillId="0" borderId="0" xfId="90" applyFont="1" applyFill="1">
      <alignment/>
      <protection/>
    </xf>
    <xf numFmtId="0" fontId="13" fillId="0" borderId="0" xfId="90" applyFont="1" applyFill="1" applyAlignment="1">
      <alignment horizontal="center"/>
      <protection/>
    </xf>
    <xf numFmtId="0" fontId="13" fillId="0" borderId="0" xfId="90" applyFont="1" applyFill="1" applyAlignment="1">
      <alignment horizontal="right"/>
      <protection/>
    </xf>
    <xf numFmtId="0" fontId="22" fillId="0" borderId="0" xfId="90" applyFont="1" applyFill="1" applyAlignment="1">
      <alignment horizontal="center"/>
      <protection/>
    </xf>
    <xf numFmtId="0" fontId="22" fillId="0" borderId="15" xfId="90" applyFont="1" applyFill="1" applyBorder="1" applyAlignment="1">
      <alignment horizontal="center" vertical="center"/>
      <protection/>
    </xf>
    <xf numFmtId="0" fontId="23" fillId="0" borderId="16" xfId="90" applyFont="1" applyFill="1" applyBorder="1" applyAlignment="1">
      <alignment vertical="center"/>
      <protection/>
    </xf>
    <xf numFmtId="0" fontId="23" fillId="0" borderId="16" xfId="90" applyFont="1" applyFill="1" applyBorder="1" applyAlignment="1">
      <alignment vertical="center" wrapText="1"/>
      <protection/>
    </xf>
    <xf numFmtId="0" fontId="23" fillId="0" borderId="16" xfId="90" applyFont="1" applyFill="1" applyBorder="1" applyAlignment="1">
      <alignment horizontal="center" vertical="center" wrapText="1"/>
      <protection/>
    </xf>
    <xf numFmtId="0" fontId="23" fillId="0" borderId="17" xfId="90" applyFont="1" applyFill="1" applyBorder="1" applyAlignment="1">
      <alignment horizontal="center" vertical="center" wrapText="1"/>
      <protection/>
    </xf>
    <xf numFmtId="0" fontId="23" fillId="0" borderId="18" xfId="90" applyFont="1" applyFill="1" applyBorder="1" applyAlignment="1">
      <alignment horizontal="center" vertical="center" wrapText="1"/>
      <protection/>
    </xf>
    <xf numFmtId="0" fontId="23" fillId="0" borderId="17" xfId="90" applyFont="1" applyFill="1" applyBorder="1" applyAlignment="1">
      <alignment horizontal="center" vertical="center"/>
      <protection/>
    </xf>
    <xf numFmtId="0" fontId="23" fillId="0" borderId="16" xfId="90" applyFont="1" applyFill="1" applyBorder="1" applyAlignment="1">
      <alignment horizontal="center" vertical="center"/>
      <protection/>
    </xf>
    <xf numFmtId="0" fontId="21" fillId="0" borderId="17" xfId="90" applyFont="1" applyFill="1" applyBorder="1" applyAlignment="1" applyProtection="1">
      <alignment horizontal="center" vertical="center" wrapText="1"/>
      <protection locked="0"/>
    </xf>
    <xf numFmtId="3" fontId="23" fillId="0" borderId="19" xfId="90" applyNumberFormat="1" applyFont="1" applyFill="1" applyBorder="1" applyAlignment="1">
      <alignment vertical="center"/>
      <protection/>
    </xf>
    <xf numFmtId="0" fontId="21" fillId="0" borderId="19" xfId="90" applyFont="1" applyFill="1" applyBorder="1">
      <alignment/>
      <protection/>
    </xf>
    <xf numFmtId="3" fontId="21" fillId="0" borderId="19" xfId="90" applyNumberFormat="1" applyFont="1" applyFill="1" applyBorder="1" applyProtection="1">
      <alignment/>
      <protection locked="0"/>
    </xf>
    <xf numFmtId="3" fontId="21" fillId="0" borderId="20" xfId="90" applyNumberFormat="1" applyFont="1" applyFill="1" applyBorder="1" applyProtection="1">
      <alignment/>
      <protection locked="0"/>
    </xf>
    <xf numFmtId="3" fontId="21" fillId="0" borderId="21" xfId="90" applyNumberFormat="1" applyFont="1" applyFill="1" applyBorder="1" applyProtection="1">
      <alignment/>
      <protection locked="0"/>
    </xf>
    <xf numFmtId="0" fontId="21" fillId="0" borderId="22" xfId="90" applyFont="1" applyFill="1" applyBorder="1" applyAlignment="1" applyProtection="1">
      <alignment horizontal="center" vertical="center" wrapText="1"/>
      <protection locked="0"/>
    </xf>
    <xf numFmtId="0" fontId="21" fillId="0" borderId="23" xfId="90" applyFont="1" applyFill="1" applyBorder="1">
      <alignment/>
      <protection/>
    </xf>
    <xf numFmtId="3" fontId="21" fillId="0" borderId="23" xfId="90" applyNumberFormat="1" applyFont="1" applyFill="1" applyBorder="1" applyProtection="1">
      <alignment/>
      <protection locked="0"/>
    </xf>
    <xf numFmtId="3" fontId="21" fillId="0" borderId="24" xfId="90" applyNumberFormat="1" applyFont="1" applyFill="1" applyBorder="1" applyProtection="1">
      <alignment/>
      <protection locked="0"/>
    </xf>
    <xf numFmtId="164" fontId="21" fillId="0" borderId="25" xfId="90" applyNumberFormat="1" applyFont="1" applyFill="1" applyBorder="1" applyProtection="1">
      <alignment/>
      <protection locked="0"/>
    </xf>
    <xf numFmtId="3" fontId="21" fillId="0" borderId="25" xfId="90" applyNumberFormat="1" applyFont="1" applyFill="1" applyBorder="1" applyProtection="1">
      <alignment/>
      <protection locked="0"/>
    </xf>
    <xf numFmtId="3" fontId="23" fillId="0" borderId="23" xfId="90" applyNumberFormat="1" applyFont="1" applyFill="1" applyBorder="1" applyAlignment="1">
      <alignment vertical="center"/>
      <protection/>
    </xf>
    <xf numFmtId="3" fontId="13" fillId="0" borderId="0" xfId="90" applyNumberFormat="1" applyFont="1" applyFill="1">
      <alignment/>
      <protection/>
    </xf>
    <xf numFmtId="3" fontId="23" fillId="0" borderId="23" xfId="90" applyNumberFormat="1" applyFont="1" applyFill="1" applyBorder="1">
      <alignment/>
      <protection/>
    </xf>
    <xf numFmtId="3" fontId="23" fillId="0" borderId="24" xfId="90" applyNumberFormat="1" applyFont="1" applyFill="1" applyBorder="1">
      <alignment/>
      <protection/>
    </xf>
    <xf numFmtId="3" fontId="23" fillId="0" borderId="25" xfId="90" applyNumberFormat="1" applyFont="1" applyFill="1" applyBorder="1">
      <alignment/>
      <protection/>
    </xf>
    <xf numFmtId="3" fontId="23" fillId="0" borderId="26" xfId="90" applyNumberFormat="1" applyFont="1" applyFill="1" applyBorder="1" applyAlignment="1">
      <alignment vertical="center"/>
      <protection/>
    </xf>
    <xf numFmtId="0" fontId="21" fillId="0" borderId="26" xfId="90" applyFont="1" applyFill="1" applyBorder="1">
      <alignment/>
      <protection/>
    </xf>
    <xf numFmtId="3" fontId="23" fillId="0" borderId="26" xfId="90" applyNumberFormat="1" applyFont="1" applyFill="1" applyBorder="1">
      <alignment/>
      <protection/>
    </xf>
    <xf numFmtId="3" fontId="23" fillId="0" borderId="27" xfId="90" applyNumberFormat="1" applyFont="1" applyFill="1" applyBorder="1">
      <alignment/>
      <protection/>
    </xf>
    <xf numFmtId="164" fontId="23" fillId="0" borderId="28" xfId="90" applyNumberFormat="1" applyFont="1" applyFill="1" applyBorder="1">
      <alignment/>
      <protection/>
    </xf>
    <xf numFmtId="3" fontId="21" fillId="0" borderId="29" xfId="90" applyNumberFormat="1" applyFont="1" applyFill="1" applyBorder="1" applyProtection="1">
      <alignment/>
      <protection locked="0"/>
    </xf>
    <xf numFmtId="3" fontId="23" fillId="0" borderId="30" xfId="90" applyNumberFormat="1" applyFont="1" applyFill="1" applyBorder="1">
      <alignment/>
      <protection/>
    </xf>
    <xf numFmtId="3" fontId="21" fillId="0" borderId="31" xfId="90" applyNumberFormat="1" applyFont="1" applyFill="1" applyBorder="1" applyProtection="1">
      <alignment/>
      <protection locked="0"/>
    </xf>
    <xf numFmtId="0" fontId="21" fillId="0" borderId="32" xfId="90" applyFont="1" applyFill="1" applyBorder="1" applyAlignment="1" applyProtection="1">
      <alignment horizontal="center" vertical="center" wrapText="1"/>
      <protection locked="0"/>
    </xf>
    <xf numFmtId="3" fontId="23" fillId="0" borderId="19" xfId="90" applyNumberFormat="1" applyFont="1" applyFill="1" applyBorder="1" applyProtection="1">
      <alignment/>
      <protection locked="0"/>
    </xf>
    <xf numFmtId="3" fontId="23" fillId="0" borderId="23" xfId="90" applyNumberFormat="1" applyFont="1" applyFill="1" applyBorder="1" applyProtection="1">
      <alignment/>
      <protection locked="0"/>
    </xf>
    <xf numFmtId="3" fontId="23" fillId="0" borderId="28" xfId="90" applyNumberFormat="1" applyFont="1" applyFill="1" applyBorder="1">
      <alignment/>
      <protection/>
    </xf>
    <xf numFmtId="0" fontId="21" fillId="0" borderId="33" xfId="90" applyFont="1" applyFill="1" applyBorder="1">
      <alignment/>
      <protection/>
    </xf>
    <xf numFmtId="3" fontId="23" fillId="0" borderId="24" xfId="90" applyNumberFormat="1" applyFont="1" applyFill="1" applyBorder="1" applyProtection="1">
      <alignment/>
      <protection locked="0"/>
    </xf>
    <xf numFmtId="3" fontId="23" fillId="0" borderId="25" xfId="90" applyNumberFormat="1" applyFont="1" applyFill="1" applyBorder="1" applyProtection="1">
      <alignment/>
      <protection locked="0"/>
    </xf>
    <xf numFmtId="0" fontId="21" fillId="0" borderId="34" xfId="90" applyFont="1" applyFill="1" applyBorder="1">
      <alignment/>
      <protection/>
    </xf>
    <xf numFmtId="3" fontId="23" fillId="0" borderId="34" xfId="90" applyNumberFormat="1" applyFont="1" applyFill="1" applyBorder="1" applyProtection="1">
      <alignment/>
      <protection locked="0"/>
    </xf>
    <xf numFmtId="3" fontId="23" fillId="0" borderId="19" xfId="89" applyNumberFormat="1" applyFont="1" applyFill="1" applyBorder="1" applyAlignment="1">
      <alignment vertical="center"/>
      <protection/>
    </xf>
    <xf numFmtId="3" fontId="23" fillId="0" borderId="0" xfId="90" applyNumberFormat="1" applyFont="1" applyFill="1" applyBorder="1" applyProtection="1">
      <alignment/>
      <protection locked="0"/>
    </xf>
    <xf numFmtId="3" fontId="23" fillId="0" borderId="23" xfId="89" applyNumberFormat="1" applyFont="1" applyFill="1" applyBorder="1" applyAlignment="1">
      <alignment vertical="center"/>
      <protection/>
    </xf>
    <xf numFmtId="3" fontId="23" fillId="0" borderId="0" xfId="90" applyNumberFormat="1" applyFont="1" applyFill="1" applyBorder="1">
      <alignment/>
      <protection/>
    </xf>
    <xf numFmtId="3" fontId="23" fillId="0" borderId="26" xfId="89" applyNumberFormat="1" applyFont="1" applyFill="1" applyBorder="1" applyAlignment="1">
      <alignment vertical="center"/>
      <protection/>
    </xf>
    <xf numFmtId="0" fontId="21" fillId="0" borderId="23" xfId="90" applyFont="1" applyFill="1" applyBorder="1" applyAlignment="1">
      <alignment wrapText="1"/>
      <protection/>
    </xf>
    <xf numFmtId="0" fontId="23" fillId="0" borderId="35" xfId="90" applyFont="1" applyFill="1" applyBorder="1" applyAlignment="1" applyProtection="1">
      <alignment vertical="center" wrapText="1"/>
      <protection locked="0"/>
    </xf>
    <xf numFmtId="0" fontId="23" fillId="0" borderId="35" xfId="90" applyFont="1" applyFill="1" applyBorder="1" applyAlignment="1" applyProtection="1">
      <alignment horizontal="center" vertical="center"/>
      <protection locked="0"/>
    </xf>
    <xf numFmtId="0" fontId="23" fillId="0" borderId="35" xfId="90" applyFont="1" applyFill="1" applyBorder="1" applyAlignment="1" applyProtection="1">
      <alignment horizontal="center" vertical="center" wrapText="1"/>
      <protection locked="0"/>
    </xf>
    <xf numFmtId="0" fontId="23" fillId="0" borderId="35" xfId="90" applyFont="1" applyFill="1" applyBorder="1" applyAlignment="1" applyProtection="1">
      <alignment horizontal="center"/>
      <protection locked="0"/>
    </xf>
    <xf numFmtId="3" fontId="23" fillId="0" borderId="0" xfId="90" applyNumberFormat="1" applyFont="1" applyFill="1" applyBorder="1" applyAlignment="1">
      <alignment vertical="center"/>
      <protection/>
    </xf>
    <xf numFmtId="0" fontId="21" fillId="0" borderId="0" xfId="90" applyFont="1" applyFill="1" applyBorder="1">
      <alignment/>
      <protection/>
    </xf>
    <xf numFmtId="0" fontId="23" fillId="0" borderId="0" xfId="90" applyFont="1" applyFill="1" applyBorder="1" applyAlignment="1" applyProtection="1">
      <alignment vertical="center" wrapText="1"/>
      <protection locked="0"/>
    </xf>
    <xf numFmtId="0" fontId="23" fillId="0" borderId="0" xfId="90" applyFont="1" applyFill="1" applyBorder="1" applyAlignment="1" applyProtection="1">
      <alignment horizontal="center" vertical="center"/>
      <protection locked="0"/>
    </xf>
    <xf numFmtId="0" fontId="23" fillId="0" borderId="0" xfId="90" applyFont="1" applyFill="1" applyBorder="1" applyAlignment="1" applyProtection="1">
      <alignment horizontal="center" vertical="center" wrapText="1"/>
      <protection locked="0"/>
    </xf>
    <xf numFmtId="0" fontId="23" fillId="0" borderId="0" xfId="90" applyFont="1" applyFill="1" applyBorder="1" applyAlignment="1" applyProtection="1">
      <alignment horizontal="center"/>
      <protection locked="0"/>
    </xf>
    <xf numFmtId="1" fontId="23" fillId="0" borderId="0" xfId="90" applyNumberFormat="1" applyFont="1" applyFill="1" applyBorder="1" applyAlignment="1">
      <alignment horizontal="center"/>
      <protection/>
    </xf>
    <xf numFmtId="0" fontId="21" fillId="0" borderId="36" xfId="90" applyFont="1" applyFill="1" applyBorder="1">
      <alignment/>
      <protection/>
    </xf>
    <xf numFmtId="0" fontId="21" fillId="0" borderId="37" xfId="90" applyFont="1" applyFill="1" applyBorder="1">
      <alignment/>
      <protection/>
    </xf>
    <xf numFmtId="0" fontId="21" fillId="0" borderId="38" xfId="90" applyFont="1" applyFill="1" applyBorder="1">
      <alignment/>
      <protection/>
    </xf>
    <xf numFmtId="3" fontId="23" fillId="0" borderId="27" xfId="90" applyNumberFormat="1" applyFont="1" applyFill="1" applyBorder="1" applyProtection="1">
      <alignment/>
      <protection locked="0"/>
    </xf>
    <xf numFmtId="0" fontId="24" fillId="0" borderId="0" xfId="90" applyFont="1" applyFill="1">
      <alignment/>
      <protection/>
    </xf>
    <xf numFmtId="0" fontId="24" fillId="0" borderId="0" xfId="90" applyFont="1" applyFill="1" applyAlignment="1">
      <alignment horizontal="center"/>
      <protection/>
    </xf>
    <xf numFmtId="3" fontId="24" fillId="0" borderId="0" xfId="90" applyNumberFormat="1" applyFont="1" applyFill="1">
      <alignment/>
      <protection/>
    </xf>
    <xf numFmtId="1" fontId="23" fillId="0" borderId="39" xfId="90" applyNumberFormat="1" applyFont="1" applyFill="1" applyBorder="1" applyAlignment="1">
      <alignment horizontal="center" vertical="center"/>
      <protection/>
    </xf>
    <xf numFmtId="1" fontId="23" fillId="0" borderId="16" xfId="90" applyNumberFormat="1" applyFont="1" applyFill="1" applyBorder="1" applyAlignment="1">
      <alignment horizontal="center" vertical="center" wrapText="1"/>
      <protection/>
    </xf>
    <xf numFmtId="0" fontId="22" fillId="0" borderId="0" xfId="90" applyFont="1" applyFill="1">
      <alignment/>
      <protection/>
    </xf>
    <xf numFmtId="1" fontId="23" fillId="0" borderId="40" xfId="90" applyNumberFormat="1" applyFont="1" applyFill="1" applyBorder="1" applyAlignment="1">
      <alignment horizontal="center"/>
      <protection/>
    </xf>
    <xf numFmtId="1" fontId="23" fillId="0" borderId="41" xfId="90" applyNumberFormat="1" applyFont="1" applyFill="1" applyBorder="1" applyAlignment="1">
      <alignment horizontal="center"/>
      <protection/>
    </xf>
    <xf numFmtId="164" fontId="21" fillId="0" borderId="31" xfId="90" applyNumberFormat="1" applyFont="1" applyFill="1" applyBorder="1" applyProtection="1">
      <alignment/>
      <protection locked="0"/>
    </xf>
    <xf numFmtId="3" fontId="21" fillId="0" borderId="34" xfId="90" applyNumberFormat="1" applyFont="1" applyFill="1" applyBorder="1" applyProtection="1">
      <alignment/>
      <protection locked="0"/>
    </xf>
    <xf numFmtId="3" fontId="23" fillId="0" borderId="42" xfId="90" applyNumberFormat="1" applyFont="1" applyFill="1" applyBorder="1">
      <alignment/>
      <protection/>
    </xf>
    <xf numFmtId="0" fontId="21" fillId="0" borderId="17" xfId="89" applyFont="1" applyFill="1" applyBorder="1" applyAlignment="1" applyProtection="1">
      <alignment horizontal="center" vertical="center" wrapText="1"/>
      <protection locked="0"/>
    </xf>
    <xf numFmtId="0" fontId="21" fillId="0" borderId="22" xfId="89" applyFont="1" applyFill="1" applyBorder="1" applyAlignment="1" applyProtection="1">
      <alignment horizontal="center" vertical="center" wrapText="1"/>
      <protection locked="0"/>
    </xf>
    <xf numFmtId="0" fontId="23" fillId="0" borderId="19" xfId="89" applyFont="1" applyFill="1" applyBorder="1">
      <alignment/>
      <protection/>
    </xf>
    <xf numFmtId="3" fontId="21" fillId="0" borderId="19" xfId="89" applyNumberFormat="1" applyFont="1" applyFill="1" applyBorder="1" applyProtection="1">
      <alignment/>
      <protection locked="0"/>
    </xf>
    <xf numFmtId="3" fontId="21" fillId="0" borderId="29" xfId="89" applyNumberFormat="1" applyFont="1" applyFill="1" applyBorder="1" applyProtection="1">
      <alignment/>
      <protection locked="0"/>
    </xf>
    <xf numFmtId="0" fontId="13" fillId="0" borderId="0" xfId="89" applyFill="1">
      <alignment/>
      <protection/>
    </xf>
    <xf numFmtId="0" fontId="23" fillId="0" borderId="23" xfId="89" applyFont="1" applyFill="1" applyBorder="1">
      <alignment/>
      <protection/>
    </xf>
    <xf numFmtId="3" fontId="21" fillId="0" borderId="23" xfId="89" applyNumberFormat="1" applyFont="1" applyFill="1" applyBorder="1" applyProtection="1">
      <alignment/>
      <protection locked="0"/>
    </xf>
    <xf numFmtId="3" fontId="21" fillId="0" borderId="24" xfId="89" applyNumberFormat="1" applyFont="1" applyFill="1" applyBorder="1" applyProtection="1">
      <alignment/>
      <protection locked="0"/>
    </xf>
    <xf numFmtId="3" fontId="23" fillId="0" borderId="23" xfId="89" applyNumberFormat="1" applyFont="1" applyFill="1" applyBorder="1">
      <alignment/>
      <protection/>
    </xf>
    <xf numFmtId="3" fontId="23" fillId="0" borderId="24" xfId="89" applyNumberFormat="1" applyFont="1" applyFill="1" applyBorder="1">
      <alignment/>
      <protection/>
    </xf>
    <xf numFmtId="0" fontId="23" fillId="0" borderId="26" xfId="89" applyFont="1" applyFill="1" applyBorder="1">
      <alignment/>
      <protection/>
    </xf>
    <xf numFmtId="3" fontId="23" fillId="0" borderId="26" xfId="89" applyNumberFormat="1" applyFont="1" applyFill="1" applyBorder="1">
      <alignment/>
      <protection/>
    </xf>
    <xf numFmtId="3" fontId="23" fillId="0" borderId="27" xfId="89" applyNumberFormat="1" applyFont="1" applyFill="1" applyBorder="1">
      <alignment/>
      <protection/>
    </xf>
    <xf numFmtId="0" fontId="21" fillId="0" borderId="32" xfId="89" applyFont="1" applyFill="1" applyBorder="1" applyAlignment="1" applyProtection="1">
      <alignment horizontal="center" vertical="center" wrapText="1"/>
      <protection locked="0"/>
    </xf>
    <xf numFmtId="0" fontId="23" fillId="0" borderId="34" xfId="89" applyFont="1" applyFill="1" applyBorder="1">
      <alignment/>
      <protection/>
    </xf>
    <xf numFmtId="3" fontId="21" fillId="0" borderId="20" xfId="89" applyNumberFormat="1" applyFont="1" applyFill="1" applyBorder="1" applyProtection="1">
      <alignment/>
      <protection locked="0"/>
    </xf>
    <xf numFmtId="0" fontId="23" fillId="0" borderId="23" xfId="89" applyFont="1" applyFill="1" applyBorder="1" applyAlignment="1">
      <alignment horizontal="left"/>
      <protection/>
    </xf>
    <xf numFmtId="0" fontId="23" fillId="0" borderId="17" xfId="89" applyFont="1" applyFill="1" applyBorder="1" applyAlignment="1" applyProtection="1">
      <alignment horizontal="center" vertical="center" wrapText="1"/>
      <protection locked="0"/>
    </xf>
    <xf numFmtId="0" fontId="21" fillId="0" borderId="19" xfId="89" applyFont="1" applyFill="1" applyBorder="1">
      <alignment/>
      <protection/>
    </xf>
    <xf numFmtId="0" fontId="23" fillId="0" borderId="22" xfId="89" applyFont="1" applyFill="1" applyBorder="1" applyAlignment="1" applyProtection="1">
      <alignment horizontal="center" vertical="center" wrapText="1"/>
      <protection locked="0"/>
    </xf>
    <xf numFmtId="0" fontId="21" fillId="0" borderId="23" xfId="89" applyFont="1" applyFill="1" applyBorder="1">
      <alignment/>
      <protection/>
    </xf>
    <xf numFmtId="0" fontId="23" fillId="0" borderId="32" xfId="89" applyFont="1" applyFill="1" applyBorder="1" applyAlignment="1" applyProtection="1">
      <alignment horizontal="center" vertical="center" wrapText="1"/>
      <protection locked="0"/>
    </xf>
    <xf numFmtId="0" fontId="21" fillId="0" borderId="26" xfId="89" applyFont="1" applyFill="1" applyBorder="1">
      <alignment/>
      <protection/>
    </xf>
    <xf numFmtId="0" fontId="25" fillId="0" borderId="35" xfId="90" applyFont="1" applyFill="1" applyBorder="1" applyAlignment="1" applyProtection="1">
      <alignment vertical="center" wrapText="1"/>
      <protection locked="0"/>
    </xf>
    <xf numFmtId="0" fontId="25" fillId="0" borderId="35" xfId="90" applyFont="1" applyFill="1" applyBorder="1" applyAlignment="1" applyProtection="1">
      <alignment horizontal="center" vertical="center"/>
      <protection locked="0"/>
    </xf>
    <xf numFmtId="0" fontId="25" fillId="0" borderId="35" xfId="90" applyFont="1" applyFill="1" applyBorder="1" applyAlignment="1" applyProtection="1">
      <alignment horizontal="center" vertical="center" wrapText="1"/>
      <protection locked="0"/>
    </xf>
    <xf numFmtId="0" fontId="25" fillId="0" borderId="35" xfId="90" applyFont="1" applyFill="1" applyBorder="1" applyAlignment="1" applyProtection="1">
      <alignment horizontal="center"/>
      <protection locked="0"/>
    </xf>
    <xf numFmtId="3" fontId="26" fillId="0" borderId="0" xfId="90" applyNumberFormat="1" applyFont="1" applyFill="1" applyBorder="1" applyAlignment="1">
      <alignment vertical="center"/>
      <protection/>
    </xf>
    <xf numFmtId="0" fontId="25" fillId="0" borderId="0" xfId="90" applyFont="1" applyFill="1" applyBorder="1">
      <alignment/>
      <protection/>
    </xf>
    <xf numFmtId="3" fontId="26" fillId="0" borderId="0" xfId="90" applyNumberFormat="1" applyFont="1" applyFill="1" applyBorder="1" applyProtection="1">
      <alignment/>
      <protection locked="0"/>
    </xf>
    <xf numFmtId="0" fontId="25" fillId="0" borderId="0" xfId="90" applyFont="1" applyFill="1" applyBorder="1" applyAlignment="1" applyProtection="1">
      <alignment horizontal="center" vertical="center" wrapText="1"/>
      <protection locked="0"/>
    </xf>
    <xf numFmtId="0" fontId="25" fillId="0" borderId="0" xfId="90" applyFont="1" applyFill="1" applyBorder="1" applyAlignment="1" applyProtection="1">
      <alignment horizontal="center"/>
      <protection locked="0"/>
    </xf>
    <xf numFmtId="3" fontId="26" fillId="0" borderId="0" xfId="90" applyNumberFormat="1" applyFont="1" applyFill="1" applyBorder="1">
      <alignment/>
      <protection/>
    </xf>
    <xf numFmtId="3" fontId="21" fillId="27" borderId="29" xfId="90" applyNumberFormat="1" applyFont="1" applyFill="1" applyBorder="1" applyProtection="1">
      <alignment/>
      <protection locked="0"/>
    </xf>
    <xf numFmtId="3" fontId="21" fillId="27" borderId="24" xfId="90" applyNumberFormat="1" applyFont="1" applyFill="1" applyBorder="1" applyProtection="1">
      <alignment/>
      <protection locked="0"/>
    </xf>
    <xf numFmtId="3" fontId="23" fillId="27" borderId="24" xfId="90" applyNumberFormat="1" applyFont="1" applyFill="1" applyBorder="1">
      <alignment/>
      <protection/>
    </xf>
    <xf numFmtId="3" fontId="23" fillId="27" borderId="27" xfId="90" applyNumberFormat="1" applyFont="1" applyFill="1" applyBorder="1">
      <alignment/>
      <protection/>
    </xf>
    <xf numFmtId="164" fontId="13" fillId="0" borderId="0" xfId="90" applyNumberFormat="1" applyFont="1" applyFill="1" applyAlignment="1">
      <alignment horizontal="right"/>
      <protection/>
    </xf>
    <xf numFmtId="164" fontId="23" fillId="0" borderId="16" xfId="90" applyNumberFormat="1" applyFont="1" applyFill="1" applyBorder="1" applyAlignment="1">
      <alignment horizontal="center" vertical="center" wrapText="1"/>
      <protection/>
    </xf>
    <xf numFmtId="164" fontId="23" fillId="0" borderId="25" xfId="90" applyNumberFormat="1" applyFont="1" applyFill="1" applyBorder="1">
      <alignment/>
      <protection/>
    </xf>
    <xf numFmtId="164" fontId="23" fillId="0" borderId="30" xfId="90" applyNumberFormat="1" applyFont="1" applyFill="1" applyBorder="1">
      <alignment/>
      <protection/>
    </xf>
    <xf numFmtId="164" fontId="21" fillId="0" borderId="25" xfId="89" applyNumberFormat="1" applyFont="1" applyFill="1" applyBorder="1" applyProtection="1">
      <alignment/>
      <protection locked="0"/>
    </xf>
    <xf numFmtId="164" fontId="23" fillId="0" borderId="28" xfId="89" applyNumberFormat="1" applyFont="1" applyFill="1" applyBorder="1">
      <alignment/>
      <protection/>
    </xf>
    <xf numFmtId="164" fontId="26" fillId="0" borderId="0" xfId="90" applyNumberFormat="1" applyFont="1" applyFill="1" applyBorder="1" applyProtection="1">
      <alignment/>
      <protection locked="0"/>
    </xf>
    <xf numFmtId="164" fontId="26" fillId="0" borderId="0" xfId="90" applyNumberFormat="1" applyFont="1" applyFill="1" applyBorder="1">
      <alignment/>
      <protection/>
    </xf>
    <xf numFmtId="164" fontId="24" fillId="0" borderId="0" xfId="90" applyNumberFormat="1" applyFont="1" applyFill="1">
      <alignment/>
      <protection/>
    </xf>
    <xf numFmtId="3" fontId="21" fillId="27" borderId="29" xfId="89" applyNumberFormat="1" applyFont="1" applyFill="1" applyBorder="1" applyProtection="1">
      <alignment/>
      <protection locked="0"/>
    </xf>
    <xf numFmtId="3" fontId="21" fillId="27" borderId="24" xfId="89" applyNumberFormat="1" applyFont="1" applyFill="1" applyBorder="1" applyProtection="1">
      <alignment/>
      <protection locked="0"/>
    </xf>
    <xf numFmtId="3" fontId="23" fillId="27" borderId="24" xfId="89" applyNumberFormat="1" applyFont="1" applyFill="1" applyBorder="1">
      <alignment/>
      <protection/>
    </xf>
    <xf numFmtId="3" fontId="23" fillId="27" borderId="27" xfId="89" applyNumberFormat="1" applyFont="1" applyFill="1" applyBorder="1">
      <alignment/>
      <protection/>
    </xf>
    <xf numFmtId="0" fontId="23" fillId="0" borderId="35" xfId="90" applyFont="1" applyFill="1" applyBorder="1" applyAlignment="1">
      <alignment vertical="center"/>
      <protection/>
    </xf>
    <xf numFmtId="0" fontId="23" fillId="0" borderId="0" xfId="90" applyFont="1" applyFill="1" applyBorder="1" applyAlignment="1">
      <alignment vertical="center"/>
      <protection/>
    </xf>
    <xf numFmtId="3" fontId="21" fillId="27" borderId="20" xfId="90" applyNumberFormat="1" applyFont="1" applyFill="1" applyBorder="1" applyProtection="1">
      <alignment/>
      <protection locked="0"/>
    </xf>
    <xf numFmtId="3" fontId="24" fillId="27" borderId="0" xfId="90" applyNumberFormat="1" applyFont="1" applyFill="1">
      <alignment/>
      <protection/>
    </xf>
    <xf numFmtId="1" fontId="23" fillId="27" borderId="16" xfId="90" applyNumberFormat="1" applyFont="1" applyFill="1" applyBorder="1" applyAlignment="1">
      <alignment horizontal="center" vertical="center" wrapText="1"/>
      <protection/>
    </xf>
    <xf numFmtId="1" fontId="23" fillId="27" borderId="41" xfId="90" applyNumberFormat="1" applyFont="1" applyFill="1" applyBorder="1" applyAlignment="1">
      <alignment horizontal="center"/>
      <protection/>
    </xf>
    <xf numFmtId="3" fontId="23" fillId="27" borderId="43" xfId="90" applyNumberFormat="1" applyFont="1" applyFill="1" applyBorder="1">
      <alignment/>
      <protection/>
    </xf>
    <xf numFmtId="3" fontId="23" fillId="27" borderId="42" xfId="90" applyNumberFormat="1" applyFont="1" applyFill="1" applyBorder="1">
      <alignment/>
      <protection/>
    </xf>
    <xf numFmtId="3" fontId="21" fillId="27" borderId="20" xfId="89" applyNumberFormat="1" applyFont="1" applyFill="1" applyBorder="1" applyProtection="1">
      <alignment/>
      <protection locked="0"/>
    </xf>
    <xf numFmtId="3" fontId="26" fillId="27" borderId="0" xfId="90" applyNumberFormat="1" applyFont="1" applyFill="1" applyBorder="1" applyProtection="1">
      <alignment/>
      <protection locked="0"/>
    </xf>
    <xf numFmtId="3" fontId="26" fillId="27" borderId="0" xfId="90" applyNumberFormat="1" applyFont="1" applyFill="1" applyBorder="1">
      <alignment/>
      <protection/>
    </xf>
    <xf numFmtId="0" fontId="23" fillId="0" borderId="0" xfId="90" applyFont="1" applyFill="1" applyBorder="1" applyAlignment="1">
      <alignment horizontal="center" vertical="center"/>
      <protection/>
    </xf>
    <xf numFmtId="0" fontId="13" fillId="0" borderId="0" xfId="90" applyFont="1" applyFill="1" applyBorder="1" applyAlignment="1">
      <alignment vertical="center"/>
      <protection/>
    </xf>
    <xf numFmtId="3" fontId="21" fillId="0" borderId="44" xfId="90" applyNumberFormat="1" applyFont="1" applyFill="1" applyBorder="1" applyProtection="1">
      <alignment/>
      <protection locked="0"/>
    </xf>
    <xf numFmtId="217" fontId="23" fillId="0" borderId="4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9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>
      <alignment/>
    </xf>
    <xf numFmtId="0" fontId="45" fillId="0" borderId="0" xfId="0" applyFont="1" applyAlignment="1">
      <alignment vertical="top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left" vertical="center" wrapText="1"/>
    </xf>
    <xf numFmtId="3" fontId="21" fillId="0" borderId="50" xfId="0" applyNumberFormat="1" applyFont="1" applyFill="1" applyBorder="1" applyAlignment="1">
      <alignment horizontal="right" wrapText="1"/>
    </xf>
    <xf numFmtId="164" fontId="21" fillId="0" borderId="51" xfId="0" applyNumberFormat="1" applyFont="1" applyFill="1" applyBorder="1" applyAlignment="1">
      <alignment horizontal="right" wrapText="1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left" vertical="center" wrapText="1"/>
    </xf>
    <xf numFmtId="3" fontId="21" fillId="0" borderId="54" xfId="0" applyNumberFormat="1" applyFont="1" applyFill="1" applyBorder="1" applyAlignment="1">
      <alignment horizontal="right" wrapText="1"/>
    </xf>
    <xf numFmtId="164" fontId="21" fillId="0" borderId="55" xfId="0" applyNumberFormat="1" applyFont="1" applyFill="1" applyBorder="1" applyAlignment="1">
      <alignment horizontal="right" wrapText="1"/>
    </xf>
    <xf numFmtId="0" fontId="23" fillId="0" borderId="56" xfId="0" applyFont="1" applyFill="1" applyBorder="1" applyAlignment="1">
      <alignment horizontal="left" vertical="center" wrapText="1"/>
    </xf>
    <xf numFmtId="3" fontId="23" fillId="0" borderId="57" xfId="0" applyNumberFormat="1" applyFont="1" applyFill="1" applyBorder="1" applyAlignment="1">
      <alignment horizontal="right" wrapText="1"/>
    </xf>
    <xf numFmtId="164" fontId="23" fillId="0" borderId="58" xfId="0" applyNumberFormat="1" applyFont="1" applyFill="1" applyBorder="1" applyAlignment="1">
      <alignment horizontal="right" wrapText="1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 wrapText="1"/>
    </xf>
    <xf numFmtId="3" fontId="23" fillId="0" borderId="64" xfId="0" applyNumberFormat="1" applyFont="1" applyFill="1" applyBorder="1" applyAlignment="1">
      <alignment horizontal="right" wrapText="1"/>
    </xf>
    <xf numFmtId="164" fontId="23" fillId="0" borderId="65" xfId="0" applyNumberFormat="1" applyFont="1" applyFill="1" applyBorder="1" applyAlignment="1">
      <alignment horizontal="right" wrapText="1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left" vertical="center" wrapText="1"/>
    </xf>
    <xf numFmtId="3" fontId="21" fillId="0" borderId="50" xfId="0" applyNumberFormat="1" applyFont="1" applyFill="1" applyBorder="1" applyAlignment="1">
      <alignment horizontal="right"/>
    </xf>
    <xf numFmtId="164" fontId="21" fillId="0" borderId="51" xfId="0" applyNumberFormat="1" applyFont="1" applyFill="1" applyBorder="1" applyAlignment="1">
      <alignment horizontal="right"/>
    </xf>
    <xf numFmtId="0" fontId="23" fillId="0" borderId="68" xfId="0" applyFont="1" applyFill="1" applyBorder="1" applyAlignment="1">
      <alignment horizontal="left" vertical="center" wrapText="1"/>
    </xf>
    <xf numFmtId="3" fontId="21" fillId="0" borderId="54" xfId="0" applyNumberFormat="1" applyFont="1" applyFill="1" applyBorder="1" applyAlignment="1">
      <alignment horizontal="right"/>
    </xf>
    <xf numFmtId="164" fontId="21" fillId="0" borderId="55" xfId="0" applyNumberFormat="1" applyFont="1" applyFill="1" applyBorder="1" applyAlignment="1">
      <alignment horizontal="right"/>
    </xf>
    <xf numFmtId="0" fontId="23" fillId="0" borderId="69" xfId="0" applyFont="1" applyFill="1" applyBorder="1" applyAlignment="1">
      <alignment horizontal="left" vertical="center" wrapText="1"/>
    </xf>
    <xf numFmtId="3" fontId="21" fillId="0" borderId="70" xfId="0" applyNumberFormat="1" applyFont="1" applyFill="1" applyBorder="1" applyAlignment="1" applyProtection="1">
      <alignment/>
      <protection locked="0"/>
    </xf>
    <xf numFmtId="3" fontId="21" fillId="0" borderId="50" xfId="0" applyNumberFormat="1" applyFont="1" applyFill="1" applyBorder="1" applyAlignment="1" applyProtection="1">
      <alignment/>
      <protection locked="0"/>
    </xf>
    <xf numFmtId="164" fontId="21" fillId="0" borderId="51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>
      <alignment horizontal="right" vertical="center" wrapText="1"/>
    </xf>
    <xf numFmtId="164" fontId="21" fillId="0" borderId="55" xfId="0" applyNumberFormat="1" applyFont="1" applyFill="1" applyBorder="1" applyAlignment="1">
      <alignment horizontal="right" vertical="center" wrapText="1"/>
    </xf>
    <xf numFmtId="3" fontId="21" fillId="0" borderId="71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/>
      <protection locked="0"/>
    </xf>
    <xf numFmtId="164" fontId="21" fillId="0" borderId="55" xfId="0" applyNumberFormat="1" applyFont="1" applyFill="1" applyBorder="1" applyAlignment="1" applyProtection="1">
      <alignment/>
      <protection locked="0"/>
    </xf>
    <xf numFmtId="3" fontId="23" fillId="0" borderId="64" xfId="0" applyNumberFormat="1" applyFont="1" applyFill="1" applyBorder="1" applyAlignment="1">
      <alignment horizontal="right" vertical="center" wrapText="1"/>
    </xf>
    <xf numFmtId="164" fontId="23" fillId="0" borderId="65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164" fontId="23" fillId="0" borderId="55" xfId="0" applyNumberFormat="1" applyFont="1" applyFill="1" applyBorder="1" applyAlignment="1">
      <alignment horizontal="right" vertical="center" wrapText="1"/>
    </xf>
    <xf numFmtId="3" fontId="23" fillId="0" borderId="50" xfId="0" applyNumberFormat="1" applyFont="1" applyFill="1" applyBorder="1" applyAlignment="1">
      <alignment horizontal="right" vertical="center" wrapText="1"/>
    </xf>
    <xf numFmtId="164" fontId="23" fillId="0" borderId="51" xfId="0" applyNumberFormat="1" applyFont="1" applyFill="1" applyBorder="1" applyAlignment="1">
      <alignment horizontal="right" vertical="center" wrapText="1"/>
    </xf>
    <xf numFmtId="3" fontId="21" fillId="0" borderId="50" xfId="0" applyNumberFormat="1" applyFont="1" applyFill="1" applyBorder="1" applyAlignment="1">
      <alignment/>
    </xf>
    <xf numFmtId="164" fontId="23" fillId="0" borderId="51" xfId="0" applyNumberFormat="1" applyFont="1" applyFill="1" applyBorder="1" applyAlignment="1">
      <alignment/>
    </xf>
    <xf numFmtId="3" fontId="23" fillId="0" borderId="72" xfId="0" applyNumberFormat="1" applyFont="1" applyFill="1" applyBorder="1" applyAlignment="1">
      <alignment horizontal="right" vertical="center" wrapText="1"/>
    </xf>
    <xf numFmtId="164" fontId="23" fillId="0" borderId="73" xfId="0" applyNumberFormat="1" applyFont="1" applyFill="1" applyBorder="1" applyAlignment="1">
      <alignment horizontal="right" vertical="center" wrapText="1"/>
    </xf>
    <xf numFmtId="3" fontId="21" fillId="0" borderId="54" xfId="0" applyNumberFormat="1" applyFont="1" applyFill="1" applyBorder="1" applyAlignment="1">
      <alignment/>
    </xf>
    <xf numFmtId="164" fontId="23" fillId="0" borderId="55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 wrapText="1"/>
    </xf>
    <xf numFmtId="164" fontId="23" fillId="0" borderId="55" xfId="0" applyNumberFormat="1" applyFont="1" applyFill="1" applyBorder="1" applyAlignment="1">
      <alignment horizontal="right" wrapText="1"/>
    </xf>
    <xf numFmtId="3" fontId="21" fillId="0" borderId="54" xfId="0" applyNumberFormat="1" applyFont="1" applyFill="1" applyBorder="1" applyAlignment="1" applyProtection="1">
      <alignment horizontal="right"/>
      <protection locked="0"/>
    </xf>
    <xf numFmtId="164" fontId="21" fillId="0" borderId="55" xfId="0" applyNumberFormat="1" applyFont="1" applyFill="1" applyBorder="1" applyAlignment="1" applyProtection="1">
      <alignment horizontal="right"/>
      <protection locked="0"/>
    </xf>
    <xf numFmtId="3" fontId="23" fillId="0" borderId="50" xfId="0" applyNumberFormat="1" applyFont="1" applyFill="1" applyBorder="1" applyAlignment="1">
      <alignment horizontal="right" wrapText="1"/>
    </xf>
    <xf numFmtId="164" fontId="23" fillId="0" borderId="51" xfId="0" applyNumberFormat="1" applyFont="1" applyFill="1" applyBorder="1" applyAlignment="1">
      <alignment horizontal="right" wrapText="1"/>
    </xf>
    <xf numFmtId="3" fontId="21" fillId="0" borderId="70" xfId="0" applyNumberFormat="1" applyFont="1" applyFill="1" applyBorder="1" applyAlignment="1">
      <alignment/>
    </xf>
    <xf numFmtId="164" fontId="21" fillId="0" borderId="51" xfId="0" applyNumberFormat="1" applyFont="1" applyFill="1" applyBorder="1" applyAlignment="1">
      <alignment/>
    </xf>
    <xf numFmtId="3" fontId="23" fillId="0" borderId="71" xfId="0" applyNumberFormat="1" applyFont="1" applyFill="1" applyBorder="1" applyAlignment="1">
      <alignment horizontal="right" wrapText="1"/>
    </xf>
    <xf numFmtId="3" fontId="21" fillId="0" borderId="71" xfId="0" applyNumberFormat="1" applyFont="1" applyFill="1" applyBorder="1" applyAlignment="1">
      <alignment/>
    </xf>
    <xf numFmtId="164" fontId="21" fillId="0" borderId="55" xfId="0" applyNumberFormat="1" applyFont="1" applyFill="1" applyBorder="1" applyAlignment="1">
      <alignment/>
    </xf>
    <xf numFmtId="3" fontId="23" fillId="0" borderId="74" xfId="0" applyNumberFormat="1" applyFont="1" applyFill="1" applyBorder="1" applyAlignment="1">
      <alignment horizontal="right" wrapText="1"/>
    </xf>
    <xf numFmtId="3" fontId="21" fillId="0" borderId="71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51" xfId="0" applyNumberFormat="1" applyFont="1" applyFill="1" applyBorder="1" applyAlignment="1">
      <alignment/>
    </xf>
    <xf numFmtId="3" fontId="28" fillId="0" borderId="54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47" fillId="0" borderId="64" xfId="0" applyNumberFormat="1" applyFont="1" applyFill="1" applyBorder="1" applyAlignment="1">
      <alignment/>
    </xf>
    <xf numFmtId="3" fontId="47" fillId="0" borderId="65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/>
      <protection locked="0"/>
    </xf>
    <xf numFmtId="0" fontId="23" fillId="0" borderId="59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3" fillId="0" borderId="60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3" fontId="23" fillId="0" borderId="74" xfId="0" applyNumberFormat="1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164" fontId="23" fillId="0" borderId="65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>
      <alignment horizontal="right"/>
    </xf>
    <xf numFmtId="164" fontId="21" fillId="0" borderId="75" xfId="0" applyNumberFormat="1" applyFont="1" applyFill="1" applyBorder="1" applyAlignment="1" applyProtection="1">
      <alignment/>
      <protection locked="0"/>
    </xf>
    <xf numFmtId="3" fontId="23" fillId="0" borderId="76" xfId="0" applyNumberFormat="1" applyFont="1" applyFill="1" applyBorder="1" applyAlignment="1">
      <alignment/>
    </xf>
    <xf numFmtId="3" fontId="23" fillId="0" borderId="72" xfId="0" applyNumberFormat="1" applyFont="1" applyFill="1" applyBorder="1" applyAlignment="1">
      <alignment/>
    </xf>
    <xf numFmtId="164" fontId="23" fillId="0" borderId="65" xfId="0" applyNumberFormat="1" applyFont="1" applyFill="1" applyBorder="1" applyAlignment="1">
      <alignment/>
    </xf>
    <xf numFmtId="0" fontId="23" fillId="0" borderId="77" xfId="0" applyFont="1" applyFill="1" applyBorder="1" applyAlignment="1">
      <alignment/>
    </xf>
    <xf numFmtId="3" fontId="23" fillId="0" borderId="53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164" fontId="23" fillId="0" borderId="73" xfId="0" applyNumberFormat="1" applyFont="1" applyFill="1" applyBorder="1" applyAlignment="1">
      <alignment/>
    </xf>
    <xf numFmtId="3" fontId="23" fillId="0" borderId="78" xfId="0" applyNumberFormat="1" applyFont="1" applyFill="1" applyBorder="1" applyAlignment="1">
      <alignment/>
    </xf>
    <xf numFmtId="164" fontId="23" fillId="0" borderId="79" xfId="0" applyNumberFormat="1" applyFont="1" applyFill="1" applyBorder="1" applyAlignment="1">
      <alignment/>
    </xf>
    <xf numFmtId="0" fontId="23" fillId="0" borderId="45" xfId="0" applyFont="1" applyFill="1" applyBorder="1" applyAlignment="1">
      <alignment horizontal="center" vertical="center"/>
    </xf>
    <xf numFmtId="3" fontId="21" fillId="0" borderId="49" xfId="0" applyNumberFormat="1" applyFont="1" applyFill="1" applyBorder="1" applyAlignment="1" applyProtection="1">
      <alignment/>
      <protection locked="0"/>
    </xf>
    <xf numFmtId="164" fontId="23" fillId="0" borderId="55" xfId="0" applyNumberFormat="1" applyFont="1" applyFill="1" applyBorder="1" applyAlignment="1">
      <alignment/>
    </xf>
    <xf numFmtId="3" fontId="21" fillId="0" borderId="53" xfId="0" applyNumberFormat="1" applyFont="1" applyFill="1" applyBorder="1" applyAlignment="1" applyProtection="1">
      <alignment/>
      <protection locked="0"/>
    </xf>
    <xf numFmtId="164" fontId="23" fillId="0" borderId="65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/>
    </xf>
    <xf numFmtId="3" fontId="21" fillId="0" borderId="81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164" fontId="21" fillId="0" borderId="75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3" fillId="0" borderId="83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164" fontId="23" fillId="0" borderId="73" xfId="0" applyNumberFormat="1" applyFont="1" applyFill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164" fontId="23" fillId="0" borderId="51" xfId="0" applyNumberFormat="1" applyFont="1" applyFill="1" applyBorder="1" applyAlignment="1">
      <alignment/>
    </xf>
    <xf numFmtId="164" fontId="23" fillId="0" borderId="55" xfId="0" applyNumberFormat="1" applyFont="1" applyFill="1" applyBorder="1" applyAlignment="1" applyProtection="1">
      <alignment/>
      <protection locked="0"/>
    </xf>
    <xf numFmtId="3" fontId="23" fillId="0" borderId="81" xfId="0" applyNumberFormat="1" applyFont="1" applyFill="1" applyBorder="1" applyAlignment="1">
      <alignment/>
    </xf>
    <xf numFmtId="3" fontId="23" fillId="0" borderId="82" xfId="0" applyNumberFormat="1" applyFont="1" applyFill="1" applyBorder="1" applyAlignment="1">
      <alignment/>
    </xf>
    <xf numFmtId="164" fontId="23" fillId="0" borderId="75" xfId="0" applyNumberFormat="1" applyFont="1" applyFill="1" applyBorder="1" applyAlignment="1">
      <alignment/>
    </xf>
    <xf numFmtId="3" fontId="21" fillId="0" borderId="71" xfId="91" applyNumberFormat="1" applyFont="1" applyFill="1" applyBorder="1" applyProtection="1">
      <alignment/>
      <protection locked="0"/>
    </xf>
    <xf numFmtId="3" fontId="21" fillId="0" borderId="54" xfId="91" applyNumberFormat="1" applyFont="1" applyFill="1" applyBorder="1" applyProtection="1">
      <alignment/>
      <protection locked="0"/>
    </xf>
    <xf numFmtId="3" fontId="21" fillId="0" borderId="54" xfId="91" applyNumberFormat="1" applyFont="1" applyFill="1" applyBorder="1">
      <alignment/>
      <protection/>
    </xf>
    <xf numFmtId="0" fontId="47" fillId="0" borderId="0" xfId="0" applyFont="1" applyFill="1" applyAlignment="1">
      <alignment/>
    </xf>
    <xf numFmtId="0" fontId="23" fillId="0" borderId="84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/>
    </xf>
    <xf numFmtId="3" fontId="21" fillId="0" borderId="51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>
      <alignment/>
    </xf>
    <xf numFmtId="3" fontId="21" fillId="0" borderId="55" xfId="0" applyNumberFormat="1" applyFont="1" applyFill="1" applyBorder="1" applyAlignment="1" applyProtection="1">
      <alignment/>
      <protection locked="0"/>
    </xf>
    <xf numFmtId="3" fontId="23" fillId="0" borderId="63" xfId="0" applyNumberFormat="1" applyFont="1" applyFill="1" applyBorder="1" applyAlignment="1" applyProtection="1">
      <alignment/>
      <protection locked="0"/>
    </xf>
    <xf numFmtId="3" fontId="23" fillId="0" borderId="64" xfId="0" applyNumberFormat="1" applyFont="1" applyFill="1" applyBorder="1" applyAlignment="1" applyProtection="1">
      <alignment/>
      <protection locked="0"/>
    </xf>
    <xf numFmtId="3" fontId="23" fillId="0" borderId="65" xfId="0" applyNumberFormat="1" applyFont="1" applyFill="1" applyBorder="1" applyAlignment="1" applyProtection="1">
      <alignment/>
      <protection locked="0"/>
    </xf>
    <xf numFmtId="0" fontId="21" fillId="0" borderId="35" xfId="90" applyFont="1" applyFill="1" applyBorder="1" applyAlignment="1">
      <alignment vertical="center"/>
      <protection/>
    </xf>
    <xf numFmtId="164" fontId="21" fillId="0" borderId="21" xfId="90" applyNumberFormat="1" applyFont="1" applyFill="1" applyBorder="1" applyProtection="1">
      <alignment/>
      <protection locked="0"/>
    </xf>
    <xf numFmtId="1" fontId="23" fillId="0" borderId="85" xfId="90" applyNumberFormat="1" applyFont="1" applyFill="1" applyBorder="1" applyAlignment="1">
      <alignment horizontal="center"/>
      <protection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164" fontId="23" fillId="0" borderId="25" xfId="90" applyNumberFormat="1" applyFont="1" applyFill="1" applyBorder="1" applyProtection="1">
      <alignment/>
      <protection locked="0"/>
    </xf>
    <xf numFmtId="164" fontId="23" fillId="0" borderId="28" xfId="90" applyNumberFormat="1" applyFont="1" applyFill="1" applyBorder="1" applyProtection="1">
      <alignment/>
      <protection locked="0"/>
    </xf>
    <xf numFmtId="3" fontId="23" fillId="0" borderId="61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 applyProtection="1">
      <alignment horizontal="center"/>
      <protection locked="0"/>
    </xf>
    <xf numFmtId="0" fontId="23" fillId="0" borderId="60" xfId="0" applyFont="1" applyFill="1" applyBorder="1" applyAlignment="1" applyProtection="1">
      <alignment horizontal="center"/>
      <protection locked="0"/>
    </xf>
    <xf numFmtId="0" fontId="23" fillId="0" borderId="62" xfId="0" applyFont="1" applyFill="1" applyBorder="1" applyAlignment="1" applyProtection="1">
      <alignment horizontal="center"/>
      <protection locked="0"/>
    </xf>
    <xf numFmtId="0" fontId="23" fillId="0" borderId="86" xfId="0" applyFont="1" applyFill="1" applyBorder="1" applyAlignment="1" applyProtection="1">
      <alignment horizontal="center"/>
      <protection locked="0"/>
    </xf>
    <xf numFmtId="0" fontId="23" fillId="0" borderId="52" xfId="0" applyFont="1" applyFill="1" applyBorder="1" applyAlignment="1" applyProtection="1">
      <alignment horizontal="center"/>
      <protection locked="0"/>
    </xf>
    <xf numFmtId="0" fontId="23" fillId="0" borderId="61" xfId="0" applyFont="1" applyFill="1" applyBorder="1" applyAlignment="1" applyProtection="1">
      <alignment horizontal="center"/>
      <protection locked="0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 applyProtection="1">
      <alignment horizontal="center" vertical="center" wrapText="1"/>
      <protection locked="0"/>
    </xf>
    <xf numFmtId="0" fontId="21" fillId="0" borderId="52" xfId="0" applyFont="1" applyFill="1" applyBorder="1" applyAlignment="1" applyProtection="1">
      <alignment horizontal="center" vertical="center" wrapText="1"/>
      <protection locked="0"/>
    </xf>
    <xf numFmtId="0" fontId="21" fillId="0" borderId="61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/>
      <protection locked="0"/>
    </xf>
    <xf numFmtId="0" fontId="23" fillId="0" borderId="77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23" fillId="0" borderId="4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3" fontId="23" fillId="0" borderId="48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3" fontId="23" fillId="0" borderId="61" xfId="0" applyNumberFormat="1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 applyProtection="1">
      <alignment horizontal="left" vertical="center" wrapText="1"/>
      <protection locked="0"/>
    </xf>
    <xf numFmtId="0" fontId="21" fillId="0" borderId="61" xfId="0" applyFont="1" applyFill="1" applyBorder="1" applyAlignment="1" applyProtection="1">
      <alignment horizontal="left" vertical="center" wrapText="1"/>
      <protection locked="0"/>
    </xf>
    <xf numFmtId="0" fontId="21" fillId="0" borderId="87" xfId="0" applyFont="1" applyFill="1" applyBorder="1" applyAlignment="1" applyProtection="1">
      <alignment horizontal="left" vertical="center" wrapText="1"/>
      <protection locked="0"/>
    </xf>
    <xf numFmtId="0" fontId="21" fillId="0" borderId="66" xfId="0" applyFont="1" applyFill="1" applyBorder="1" applyAlignment="1" applyProtection="1">
      <alignment horizontal="left" vertical="center" wrapText="1"/>
      <protection locked="0"/>
    </xf>
    <xf numFmtId="0" fontId="21" fillId="0" borderId="88" xfId="0" applyFont="1" applyFill="1" applyBorder="1" applyAlignment="1" applyProtection="1">
      <alignment horizontal="left" vertical="center" wrapText="1"/>
      <protection locked="0"/>
    </xf>
    <xf numFmtId="0" fontId="23" fillId="0" borderId="89" xfId="0" applyFont="1" applyFill="1" applyBorder="1" applyAlignment="1" applyProtection="1">
      <alignment horizontal="center"/>
      <protection locked="0"/>
    </xf>
    <xf numFmtId="3" fontId="23" fillId="0" borderId="86" xfId="0" applyNumberFormat="1" applyFont="1" applyFill="1" applyBorder="1" applyAlignment="1">
      <alignment horizontal="center" vertical="center"/>
    </xf>
    <xf numFmtId="0" fontId="21" fillId="0" borderId="17" xfId="90" applyFont="1" applyFill="1" applyBorder="1" applyAlignment="1" applyProtection="1">
      <alignment horizontal="center" vertical="center" wrapText="1"/>
      <protection locked="0"/>
    </xf>
    <xf numFmtId="0" fontId="21" fillId="0" borderId="22" xfId="90" applyFont="1" applyFill="1" applyBorder="1" applyAlignment="1" applyProtection="1">
      <alignment horizontal="center" vertical="center" wrapText="1"/>
      <protection locked="0"/>
    </xf>
    <xf numFmtId="0" fontId="23" fillId="0" borderId="17" xfId="90" applyFont="1" applyFill="1" applyBorder="1" applyAlignment="1">
      <alignment horizontal="center" vertical="center"/>
      <protection/>
    </xf>
    <xf numFmtId="0" fontId="23" fillId="0" borderId="22" xfId="90" applyFont="1" applyFill="1" applyBorder="1" applyAlignment="1">
      <alignment horizontal="center" vertical="center"/>
      <protection/>
    </xf>
    <xf numFmtId="0" fontId="23" fillId="0" borderId="32" xfId="90" applyFont="1" applyFill="1" applyBorder="1" applyAlignment="1">
      <alignment horizontal="center" vertical="center"/>
      <protection/>
    </xf>
    <xf numFmtId="0" fontId="21" fillId="0" borderId="17" xfId="90" applyFont="1" applyFill="1" applyBorder="1" applyAlignment="1" applyProtection="1">
      <alignment vertical="center" wrapText="1"/>
      <protection locked="0"/>
    </xf>
    <xf numFmtId="0" fontId="21" fillId="0" borderId="22" xfId="90" applyFont="1" applyFill="1" applyBorder="1" applyAlignment="1" applyProtection="1">
      <alignment vertical="center" wrapText="1"/>
      <protection locked="0"/>
    </xf>
    <xf numFmtId="0" fontId="21" fillId="0" borderId="32" xfId="90" applyFont="1" applyFill="1" applyBorder="1" applyAlignment="1" applyProtection="1">
      <alignment vertical="center" wrapText="1"/>
      <protection locked="0"/>
    </xf>
    <xf numFmtId="0" fontId="21" fillId="0" borderId="17" xfId="90" applyFont="1" applyFill="1" applyBorder="1" applyAlignment="1" applyProtection="1">
      <alignment horizontal="center" vertical="center"/>
      <protection locked="0"/>
    </xf>
    <xf numFmtId="0" fontId="21" fillId="0" borderId="22" xfId="90" applyFont="1" applyFill="1" applyBorder="1" applyAlignment="1" applyProtection="1">
      <alignment horizontal="center" vertical="center"/>
      <protection locked="0"/>
    </xf>
    <xf numFmtId="0" fontId="21" fillId="0" borderId="32" xfId="90" applyFont="1" applyFill="1" applyBorder="1" applyAlignment="1" applyProtection="1">
      <alignment horizontal="center" vertical="center"/>
      <protection locked="0"/>
    </xf>
    <xf numFmtId="3" fontId="23" fillId="0" borderId="0" xfId="89" applyNumberFormat="1" applyFont="1" applyFill="1" applyBorder="1" applyAlignment="1" applyProtection="1">
      <alignment horizontal="center" vertical="center"/>
      <protection locked="0"/>
    </xf>
    <xf numFmtId="3" fontId="23" fillId="0" borderId="33" xfId="89" applyNumberFormat="1" applyFont="1" applyFill="1" applyBorder="1" applyAlignment="1">
      <alignment vertical="center"/>
      <protection/>
    </xf>
    <xf numFmtId="3" fontId="23" fillId="0" borderId="34" xfId="89" applyNumberFormat="1" applyFont="1" applyFill="1" applyBorder="1" applyAlignment="1">
      <alignment vertical="center"/>
      <protection/>
    </xf>
    <xf numFmtId="0" fontId="21" fillId="0" borderId="33" xfId="90" applyFont="1" applyFill="1" applyBorder="1" applyAlignment="1" applyProtection="1">
      <alignment horizontal="center"/>
      <protection locked="0"/>
    </xf>
    <xf numFmtId="0" fontId="21" fillId="0" borderId="22" xfId="90" applyFont="1" applyFill="1" applyBorder="1" applyAlignment="1" applyProtection="1">
      <alignment horizontal="center"/>
      <protection locked="0"/>
    </xf>
    <xf numFmtId="0" fontId="21" fillId="0" borderId="32" xfId="90" applyFont="1" applyFill="1" applyBorder="1" applyAlignment="1" applyProtection="1">
      <alignment horizontal="center"/>
      <protection locked="0"/>
    </xf>
    <xf numFmtId="0" fontId="21" fillId="0" borderId="17" xfId="90" applyFont="1" applyFill="1" applyBorder="1" applyAlignment="1" applyProtection="1">
      <alignment horizontal="center"/>
      <protection locked="0"/>
    </xf>
    <xf numFmtId="0" fontId="21" fillId="0" borderId="34" xfId="90" applyFont="1" applyFill="1" applyBorder="1" applyAlignment="1" applyProtection="1">
      <alignment horizontal="center"/>
      <protection locked="0"/>
    </xf>
    <xf numFmtId="3" fontId="23" fillId="0" borderId="33" xfId="90" applyNumberFormat="1" applyFont="1" applyFill="1" applyBorder="1" applyAlignment="1">
      <alignment vertical="center"/>
      <protection/>
    </xf>
    <xf numFmtId="0" fontId="13" fillId="0" borderId="34" xfId="90" applyFont="1" applyFill="1" applyBorder="1" applyAlignment="1">
      <alignment vertical="center"/>
      <protection/>
    </xf>
    <xf numFmtId="0" fontId="22" fillId="0" borderId="0" xfId="90" applyFont="1" applyFill="1" applyAlignment="1">
      <alignment horizontal="center"/>
      <protection/>
    </xf>
    <xf numFmtId="0" fontId="21" fillId="0" borderId="32" xfId="90" applyFont="1" applyFill="1" applyBorder="1" applyAlignment="1" applyProtection="1">
      <alignment horizontal="center" vertical="center" wrapText="1"/>
      <protection locked="0"/>
    </xf>
    <xf numFmtId="0" fontId="21" fillId="0" borderId="17" xfId="89" applyFont="1" applyFill="1" applyBorder="1" applyAlignment="1" applyProtection="1">
      <alignment horizontal="center"/>
      <protection locked="0"/>
    </xf>
    <xf numFmtId="0" fontId="21" fillId="0" borderId="22" xfId="89" applyFont="1" applyFill="1" applyBorder="1" applyAlignment="1" applyProtection="1">
      <alignment horizontal="center"/>
      <protection locked="0"/>
    </xf>
    <xf numFmtId="0" fontId="21" fillId="0" borderId="34" xfId="89" applyFont="1" applyFill="1" applyBorder="1" applyAlignment="1" applyProtection="1">
      <alignment horizontal="center"/>
      <protection locked="0"/>
    </xf>
    <xf numFmtId="0" fontId="21" fillId="0" borderId="33" xfId="89" applyFont="1" applyFill="1" applyBorder="1" applyAlignment="1" applyProtection="1">
      <alignment horizontal="center"/>
      <protection locked="0"/>
    </xf>
    <xf numFmtId="0" fontId="21" fillId="0" borderId="32" xfId="89" applyFont="1" applyFill="1" applyBorder="1" applyAlignment="1" applyProtection="1">
      <alignment horizontal="center"/>
      <protection locked="0"/>
    </xf>
    <xf numFmtId="0" fontId="21" fillId="0" borderId="29" xfId="88" applyFont="1" applyFill="1" applyBorder="1" applyAlignment="1" applyProtection="1">
      <alignment vertical="center" wrapText="1"/>
      <protection locked="0"/>
    </xf>
    <xf numFmtId="0" fontId="21" fillId="0" borderId="24" xfId="88" applyFont="1" applyFill="1" applyBorder="1" applyAlignment="1" applyProtection="1">
      <alignment vertical="center" wrapText="1"/>
      <protection locked="0"/>
    </xf>
    <xf numFmtId="0" fontId="21" fillId="0" borderId="27" xfId="88" applyFont="1" applyFill="1" applyBorder="1" applyAlignment="1" applyProtection="1">
      <alignment vertical="center" wrapText="1"/>
      <protection locked="0"/>
    </xf>
    <xf numFmtId="0" fontId="21" fillId="0" borderId="17" xfId="89" applyFont="1" applyFill="1" applyBorder="1" applyAlignment="1" applyProtection="1">
      <alignment horizontal="center" vertical="center"/>
      <protection locked="0"/>
    </xf>
    <xf numFmtId="0" fontId="21" fillId="0" borderId="22" xfId="89" applyFont="1" applyFill="1" applyBorder="1" applyAlignment="1" applyProtection="1">
      <alignment horizontal="center" vertical="center"/>
      <protection locked="0"/>
    </xf>
    <xf numFmtId="0" fontId="21" fillId="0" borderId="32" xfId="89" applyFont="1" applyFill="1" applyBorder="1" applyAlignment="1" applyProtection="1">
      <alignment horizontal="center" vertical="center"/>
      <protection locked="0"/>
    </xf>
    <xf numFmtId="0" fontId="21" fillId="0" borderId="17" xfId="89" applyFont="1" applyFill="1" applyBorder="1" applyAlignment="1" applyProtection="1">
      <alignment horizontal="center" vertical="center" wrapText="1"/>
      <protection locked="0"/>
    </xf>
    <xf numFmtId="0" fontId="21" fillId="0" borderId="22" xfId="89" applyFont="1" applyFill="1" applyBorder="1" applyAlignment="1" applyProtection="1">
      <alignment horizontal="center" vertical="center" wrapText="1"/>
      <protection locked="0"/>
    </xf>
    <xf numFmtId="0" fontId="21" fillId="0" borderId="29" xfId="89" applyFont="1" applyFill="1" applyBorder="1" applyAlignment="1" applyProtection="1">
      <alignment vertical="center" wrapText="1"/>
      <protection locked="0"/>
    </xf>
    <xf numFmtId="0" fontId="21" fillId="0" borderId="24" xfId="89" applyFont="1" applyFill="1" applyBorder="1" applyAlignment="1" applyProtection="1">
      <alignment vertical="center" wrapText="1"/>
      <protection locked="0"/>
    </xf>
    <xf numFmtId="0" fontId="21" fillId="0" borderId="27" xfId="89" applyFont="1" applyFill="1" applyBorder="1" applyAlignment="1" applyProtection="1">
      <alignment vertical="center" wrapText="1"/>
      <protection locked="0"/>
    </xf>
    <xf numFmtId="0" fontId="21" fillId="0" borderId="17" xfId="89" applyFont="1" applyFill="1" applyBorder="1" applyAlignment="1" applyProtection="1">
      <alignment vertical="center" wrapText="1"/>
      <protection locked="0"/>
    </xf>
    <xf numFmtId="0" fontId="21" fillId="0" borderId="22" xfId="89" applyFont="1" applyFill="1" applyBorder="1" applyAlignment="1" applyProtection="1">
      <alignment vertical="center" wrapText="1"/>
      <protection locked="0"/>
    </xf>
    <xf numFmtId="0" fontId="21" fillId="0" borderId="32" xfId="89" applyFont="1" applyFill="1" applyBorder="1" applyAlignment="1" applyProtection="1">
      <alignment vertical="center" wrapText="1"/>
      <protection locked="0"/>
    </xf>
    <xf numFmtId="49" fontId="21" fillId="0" borderId="17" xfId="89" applyNumberFormat="1" applyFont="1" applyFill="1" applyBorder="1" applyAlignment="1" applyProtection="1">
      <alignment horizontal="center" vertical="center"/>
      <protection locked="0"/>
    </xf>
    <xf numFmtId="49" fontId="21" fillId="0" borderId="22" xfId="89" applyNumberFormat="1" applyFont="1" applyFill="1" applyBorder="1" applyAlignment="1" applyProtection="1">
      <alignment horizontal="center" vertical="center"/>
      <protection locked="0"/>
    </xf>
    <xf numFmtId="49" fontId="21" fillId="0" borderId="32" xfId="89" applyNumberFormat="1" applyFont="1" applyFill="1" applyBorder="1" applyAlignment="1" applyProtection="1">
      <alignment horizontal="center" vertical="center"/>
      <protection locked="0"/>
    </xf>
    <xf numFmtId="0" fontId="21" fillId="0" borderId="48" xfId="89" applyFont="1" applyFill="1" applyBorder="1" applyAlignment="1" applyProtection="1">
      <alignment vertical="center" wrapText="1"/>
      <protection locked="0"/>
    </xf>
    <xf numFmtId="0" fontId="21" fillId="0" borderId="52" xfId="89" applyFont="1" applyFill="1" applyBorder="1" applyAlignment="1" applyProtection="1">
      <alignment vertical="center" wrapText="1"/>
      <protection locked="0"/>
    </xf>
    <xf numFmtId="0" fontId="21" fillId="0" borderId="61" xfId="89" applyFont="1" applyFill="1" applyBorder="1" applyAlignment="1" applyProtection="1">
      <alignment vertical="center" wrapText="1"/>
      <protection locked="0"/>
    </xf>
    <xf numFmtId="0" fontId="21" fillId="0" borderId="90" xfId="89" applyFont="1" applyFill="1" applyBorder="1" applyAlignment="1" applyProtection="1">
      <alignment vertical="center" wrapText="1"/>
      <protection locked="0"/>
    </xf>
    <xf numFmtId="0" fontId="21" fillId="0" borderId="32" xfId="89" applyFont="1" applyFill="1" applyBorder="1" applyAlignment="1" applyProtection="1">
      <alignment horizontal="center" vertical="center" wrapText="1"/>
      <protection locked="0"/>
    </xf>
    <xf numFmtId="0" fontId="25" fillId="0" borderId="0" xfId="90" applyFont="1" applyFill="1" applyBorder="1" applyAlignment="1" applyProtection="1">
      <alignment horizontal="center"/>
      <protection locked="0"/>
    </xf>
    <xf numFmtId="0" fontId="13" fillId="0" borderId="34" xfId="90" applyFill="1" applyBorder="1" applyAlignment="1">
      <alignment vertical="center"/>
      <protection/>
    </xf>
    <xf numFmtId="0" fontId="22" fillId="0" borderId="15" xfId="90" applyFont="1" applyFill="1" applyBorder="1" applyAlignment="1">
      <alignment horizontal="center" vertical="center"/>
      <protection/>
    </xf>
    <xf numFmtId="0" fontId="22" fillId="0" borderId="0" xfId="90" applyFont="1" applyFill="1" applyBorder="1" applyAlignment="1">
      <alignment horizontal="center" vertical="center"/>
      <protection/>
    </xf>
    <xf numFmtId="0" fontId="23" fillId="0" borderId="18" xfId="90" applyFont="1" applyFill="1" applyBorder="1" applyAlignment="1">
      <alignment horizontal="center" vertical="center"/>
      <protection/>
    </xf>
    <xf numFmtId="0" fontId="23" fillId="0" borderId="35" xfId="90" applyFont="1" applyFill="1" applyBorder="1" applyAlignment="1">
      <alignment horizontal="center" vertical="center"/>
      <protection/>
    </xf>
    <xf numFmtId="0" fontId="23" fillId="0" borderId="91" xfId="90" applyFont="1" applyFill="1" applyBorder="1" applyAlignment="1">
      <alignment horizontal="center" vertical="center"/>
      <protection/>
    </xf>
    <xf numFmtId="0" fontId="23" fillId="0" borderId="92" xfId="90" applyFont="1" applyFill="1" applyBorder="1" applyAlignment="1">
      <alignment horizontal="center" vertical="center"/>
      <protection/>
    </xf>
    <xf numFmtId="0" fontId="23" fillId="0" borderId="0" xfId="90" applyFont="1" applyFill="1" applyBorder="1" applyAlignment="1">
      <alignment horizontal="center" vertical="center"/>
      <protection/>
    </xf>
    <xf numFmtId="0" fontId="23" fillId="0" borderId="93" xfId="90" applyFont="1" applyFill="1" applyBorder="1" applyAlignment="1">
      <alignment horizontal="center" vertical="center"/>
      <protection/>
    </xf>
    <xf numFmtId="0" fontId="23" fillId="0" borderId="94" xfId="90" applyFont="1" applyFill="1" applyBorder="1" applyAlignment="1">
      <alignment horizontal="center" vertical="center"/>
      <protection/>
    </xf>
    <xf numFmtId="0" fontId="23" fillId="0" borderId="15" xfId="90" applyFont="1" applyFill="1" applyBorder="1" applyAlignment="1">
      <alignment horizontal="center" vertical="center"/>
      <protection/>
    </xf>
    <xf numFmtId="0" fontId="23" fillId="0" borderId="95" xfId="90" applyFont="1" applyFill="1" applyBorder="1" applyAlignment="1">
      <alignment horizontal="center" vertical="center"/>
      <protection/>
    </xf>
    <xf numFmtId="0" fontId="21" fillId="0" borderId="0" xfId="90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 applyProtection="1">
      <alignment vertical="center" wrapText="1"/>
      <protection locked="0"/>
    </xf>
    <xf numFmtId="0" fontId="25" fillId="0" borderId="0" xfId="90" applyFont="1" applyFill="1" applyBorder="1" applyAlignment="1" applyProtection="1">
      <alignment horizontal="center" vertical="center"/>
      <protection locked="0"/>
    </xf>
    <xf numFmtId="0" fontId="25" fillId="0" borderId="0" xfId="90" applyFont="1" applyFill="1" applyBorder="1" applyAlignment="1" applyProtection="1">
      <alignment horizontal="center" vertical="center" wrapText="1"/>
      <protection locked="0"/>
    </xf>
    <xf numFmtId="0" fontId="23" fillId="0" borderId="0" xfId="90" applyFont="1" applyFill="1" applyBorder="1" applyAlignment="1" applyProtection="1">
      <alignment vertical="center" wrapText="1"/>
      <protection locked="0"/>
    </xf>
    <xf numFmtId="0" fontId="23" fillId="0" borderId="0" xfId="90" applyFont="1" applyFill="1" applyBorder="1" applyAlignment="1" applyProtection="1">
      <alignment horizontal="center" vertical="center"/>
      <protection locked="0"/>
    </xf>
    <xf numFmtId="0" fontId="23" fillId="0" borderId="0" xfId="90" applyFont="1" applyFill="1" applyBorder="1" applyAlignment="1" applyProtection="1">
      <alignment horizontal="center" vertical="center" wrapText="1"/>
      <protection locked="0"/>
    </xf>
    <xf numFmtId="0" fontId="23" fillId="0" borderId="0" xfId="90" applyFont="1" applyFill="1" applyBorder="1" applyAlignment="1" applyProtection="1">
      <alignment horizontal="center"/>
      <protection locked="0"/>
    </xf>
    <xf numFmtId="3" fontId="23" fillId="0" borderId="0" xfId="90" applyNumberFormat="1" applyFont="1" applyFill="1" applyBorder="1" applyAlignment="1">
      <alignment vertical="center"/>
      <protection/>
    </xf>
    <xf numFmtId="0" fontId="13" fillId="0" borderId="0" xfId="90" applyFont="1" applyFill="1" applyBorder="1" applyAlignment="1">
      <alignment vertical="center"/>
      <protection/>
    </xf>
    <xf numFmtId="0" fontId="45" fillId="0" borderId="0" xfId="0" applyFont="1" applyAlignment="1">
      <alignment horizont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_przedsięwzięcia pozostałe do WPF ASIA" xfId="89"/>
    <cellStyle name="Normalny_WPF 2014 zał 2 i 3_październik 2014" xfId="90"/>
    <cellStyle name="Normalny_WPF na wrzesień 2011 AUTOPOPRAWKA" xfId="91"/>
    <cellStyle name="Note" xfId="92"/>
    <cellStyle name="Obliczenia" xfId="93"/>
    <cellStyle name="Followed Hyperlink" xfId="94"/>
    <cellStyle name="Output" xfId="95"/>
    <cellStyle name="Percent" xfId="96"/>
    <cellStyle name="Suma" xfId="97"/>
    <cellStyle name="Tekst objaśnienia" xfId="98"/>
    <cellStyle name="Tekst ostrzeżenia" xfId="99"/>
    <cellStyle name="Title" xfId="100"/>
    <cellStyle name="Total" xfId="101"/>
    <cellStyle name="Tytuł" xfId="102"/>
    <cellStyle name="Uwaga" xfId="103"/>
    <cellStyle name="Currency" xfId="104"/>
    <cellStyle name="Currency [0]" xfId="105"/>
    <cellStyle name="Warning Text" xfId="106"/>
    <cellStyle name="Złe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23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4.875" style="0" customWidth="1"/>
  </cols>
  <sheetData>
    <row r="16" spans="1:10" ht="46.5" customHeight="1">
      <c r="A16" s="155" t="s">
        <v>263</v>
      </c>
      <c r="B16" s="416" t="s">
        <v>258</v>
      </c>
      <c r="C16" s="416"/>
      <c r="D16" s="416"/>
      <c r="E16" s="416"/>
      <c r="F16" s="416"/>
      <c r="G16" s="416"/>
      <c r="H16" s="416"/>
      <c r="I16" s="416"/>
      <c r="J16" s="416"/>
    </row>
    <row r="23" ht="15.75">
      <c r="B23" s="309"/>
    </row>
  </sheetData>
  <mergeCells count="1">
    <mergeCell ref="B16:J16"/>
  </mergeCells>
  <printOptions/>
  <pageMargins left="0.77" right="0.7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U311"/>
  <sheetViews>
    <sheetView workbookViewId="0" topLeftCell="A1">
      <pane ySplit="6" topLeftCell="BM217" activePane="bottomLeft" state="frozen"/>
      <selection pane="topLeft" activeCell="A1" sqref="A1"/>
      <selection pane="bottomLeft" activeCell="E246" sqref="E246"/>
    </sheetView>
  </sheetViews>
  <sheetFormatPr defaultColWidth="9.00390625" defaultRowHeight="12.75"/>
  <cols>
    <col min="1" max="1" width="4.75390625" style="156" customWidth="1"/>
    <col min="2" max="2" width="5.75390625" style="156" customWidth="1"/>
    <col min="3" max="3" width="7.125" style="156" customWidth="1"/>
    <col min="4" max="4" width="6.125" style="156" hidden="1" customWidth="1"/>
    <col min="5" max="5" width="24.75390625" style="156" customWidth="1"/>
    <col min="6" max="6" width="15.00390625" style="157" customWidth="1"/>
    <col min="7" max="7" width="8.375" style="157" customWidth="1"/>
    <col min="8" max="8" width="9.00390625" style="156" customWidth="1"/>
    <col min="9" max="9" width="14.75390625" style="156" customWidth="1"/>
    <col min="10" max="10" width="10.125" style="156" customWidth="1"/>
    <col min="11" max="12" width="9.25390625" style="156" customWidth="1"/>
    <col min="13" max="13" width="10.25390625" style="156" customWidth="1"/>
    <col min="14" max="14" width="8.125" style="156" customWidth="1"/>
    <col min="15" max="15" width="9.125" style="156" customWidth="1"/>
    <col min="16" max="16" width="11.125" style="156" customWidth="1"/>
    <col min="17" max="17" width="12.75390625" style="156" customWidth="1"/>
    <col min="18" max="18" width="11.625" style="156" customWidth="1"/>
    <col min="19" max="19" width="12.625" style="156" customWidth="1"/>
    <col min="20" max="20" width="10.625" style="156" customWidth="1"/>
    <col min="21" max="21" width="9.875" style="156" customWidth="1"/>
    <col min="22" max="238" width="9.125" style="156" customWidth="1"/>
    <col min="239" max="16384" width="11.625" style="156" customWidth="1"/>
  </cols>
  <sheetData>
    <row r="1" spans="13:14" ht="12.75">
      <c r="M1" s="331" t="s">
        <v>259</v>
      </c>
      <c r="N1" s="331"/>
    </row>
    <row r="2" spans="1:14" ht="15.75">
      <c r="A2" s="332" t="s">
        <v>163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6" customHeight="1" thickBot="1">
      <c r="A3" s="333"/>
      <c r="B3" s="333"/>
      <c r="C3" s="333"/>
      <c r="D3" s="333"/>
      <c r="E3" s="333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157" customFormat="1" ht="30.75" customHeight="1" thickBot="1">
      <c r="A4" s="334" t="s">
        <v>164</v>
      </c>
      <c r="B4" s="334" t="s">
        <v>165</v>
      </c>
      <c r="C4" s="334" t="s">
        <v>166</v>
      </c>
      <c r="D4" s="334" t="s">
        <v>167</v>
      </c>
      <c r="E4" s="312" t="s">
        <v>1</v>
      </c>
      <c r="F4" s="312" t="s">
        <v>3</v>
      </c>
      <c r="G4" s="312" t="s">
        <v>5</v>
      </c>
      <c r="H4" s="312" t="s">
        <v>6</v>
      </c>
      <c r="I4" s="312" t="s">
        <v>7</v>
      </c>
      <c r="J4" s="310" t="s">
        <v>168</v>
      </c>
      <c r="K4" s="310" t="s">
        <v>169</v>
      </c>
      <c r="L4" s="310" t="s">
        <v>170</v>
      </c>
      <c r="M4" s="310" t="s">
        <v>171</v>
      </c>
      <c r="N4" s="310" t="s">
        <v>172</v>
      </c>
    </row>
    <row r="5" spans="1:21" s="157" customFormat="1" ht="24.75" customHeight="1" thickBot="1">
      <c r="A5" s="334"/>
      <c r="B5" s="334"/>
      <c r="C5" s="334"/>
      <c r="D5" s="334"/>
      <c r="E5" s="312"/>
      <c r="F5" s="312"/>
      <c r="G5" s="312"/>
      <c r="H5" s="312"/>
      <c r="I5" s="312"/>
      <c r="J5" s="311"/>
      <c r="K5" s="311"/>
      <c r="L5" s="311"/>
      <c r="M5" s="311"/>
      <c r="N5" s="311"/>
      <c r="P5" s="162"/>
      <c r="Q5" s="162"/>
      <c r="R5" s="162"/>
      <c r="S5" s="162"/>
      <c r="T5" s="163"/>
      <c r="U5" s="164"/>
    </row>
    <row r="6" spans="1:21" s="157" customFormat="1" ht="15.75" customHeight="1" thickBot="1">
      <c r="A6" s="159">
        <v>1</v>
      </c>
      <c r="B6" s="159">
        <v>2</v>
      </c>
      <c r="C6" s="159">
        <v>3</v>
      </c>
      <c r="D6" s="165"/>
      <c r="E6" s="160">
        <v>4</v>
      </c>
      <c r="F6" s="160">
        <v>5</v>
      </c>
      <c r="G6" s="161">
        <v>6</v>
      </c>
      <c r="H6" s="161">
        <v>7</v>
      </c>
      <c r="I6" s="161">
        <v>8</v>
      </c>
      <c r="J6" s="161">
        <v>9</v>
      </c>
      <c r="K6" s="166">
        <v>10</v>
      </c>
      <c r="L6" s="161">
        <v>11</v>
      </c>
      <c r="M6" s="161">
        <v>12</v>
      </c>
      <c r="N6" s="161">
        <v>13</v>
      </c>
      <c r="P6" s="162"/>
      <c r="Q6" s="162"/>
      <c r="R6" s="162"/>
      <c r="S6" s="162"/>
      <c r="T6" s="163"/>
      <c r="U6" s="164"/>
    </row>
    <row r="7" spans="1:21" s="157" customFormat="1" ht="15" customHeight="1">
      <c r="A7" s="318">
        <v>1</v>
      </c>
      <c r="B7" s="318">
        <v>600</v>
      </c>
      <c r="C7" s="318">
        <v>60004</v>
      </c>
      <c r="D7" s="151"/>
      <c r="E7" s="335" t="s">
        <v>173</v>
      </c>
      <c r="F7" s="325" t="s">
        <v>174</v>
      </c>
      <c r="G7" s="310">
        <v>2014</v>
      </c>
      <c r="H7" s="313">
        <v>30000</v>
      </c>
      <c r="I7" s="167" t="s">
        <v>175</v>
      </c>
      <c r="J7" s="168"/>
      <c r="K7" s="168">
        <v>12195</v>
      </c>
      <c r="L7" s="168">
        <v>2250</v>
      </c>
      <c r="M7" s="168">
        <f>J7+L7</f>
        <v>2250</v>
      </c>
      <c r="N7" s="169">
        <f>M7/H7</f>
        <v>0.075</v>
      </c>
      <c r="P7" s="162"/>
      <c r="Q7" s="162"/>
      <c r="R7" s="162"/>
      <c r="S7" s="162"/>
      <c r="T7" s="163"/>
      <c r="U7" s="164"/>
    </row>
    <row r="8" spans="1:21" s="157" customFormat="1" ht="15.75" customHeight="1">
      <c r="A8" s="319"/>
      <c r="B8" s="319"/>
      <c r="C8" s="319"/>
      <c r="D8" s="151"/>
      <c r="E8" s="303"/>
      <c r="F8" s="326"/>
      <c r="G8" s="329"/>
      <c r="H8" s="314"/>
      <c r="I8" s="171" t="s">
        <v>176</v>
      </c>
      <c r="J8" s="172"/>
      <c r="K8" s="172"/>
      <c r="L8" s="172"/>
      <c r="M8" s="172"/>
      <c r="N8" s="173"/>
      <c r="P8" s="162"/>
      <c r="Q8" s="162"/>
      <c r="R8" s="162"/>
      <c r="S8" s="162"/>
      <c r="T8" s="163"/>
      <c r="U8" s="164"/>
    </row>
    <row r="9" spans="1:21" s="157" customFormat="1" ht="15.75" customHeight="1">
      <c r="A9" s="319"/>
      <c r="B9" s="319"/>
      <c r="C9" s="319"/>
      <c r="D9" s="151"/>
      <c r="E9" s="303"/>
      <c r="F9" s="326"/>
      <c r="G9" s="321">
        <v>2015</v>
      </c>
      <c r="H9" s="314"/>
      <c r="I9" s="171" t="s">
        <v>177</v>
      </c>
      <c r="J9" s="172"/>
      <c r="K9" s="172">
        <v>12195</v>
      </c>
      <c r="L9" s="172">
        <v>2250</v>
      </c>
      <c r="M9" s="172">
        <f>J9+L9</f>
        <v>2250</v>
      </c>
      <c r="N9" s="173">
        <f>M9/H7</f>
        <v>0.075</v>
      </c>
      <c r="P9" s="162"/>
      <c r="Q9" s="162"/>
      <c r="R9" s="162"/>
      <c r="S9" s="162"/>
      <c r="T9" s="163"/>
      <c r="U9" s="164"/>
    </row>
    <row r="10" spans="1:21" s="157" customFormat="1" ht="15.75" customHeight="1">
      <c r="A10" s="319"/>
      <c r="B10" s="319"/>
      <c r="C10" s="319"/>
      <c r="D10" s="151"/>
      <c r="E10" s="303"/>
      <c r="F10" s="326"/>
      <c r="G10" s="321"/>
      <c r="H10" s="314"/>
      <c r="I10" s="171" t="s">
        <v>178</v>
      </c>
      <c r="J10" s="172"/>
      <c r="K10" s="172">
        <v>5610</v>
      </c>
      <c r="L10" s="172"/>
      <c r="M10" s="172">
        <f>J10+L10</f>
        <v>0</v>
      </c>
      <c r="N10" s="173">
        <f>M10/H7</f>
        <v>0</v>
      </c>
      <c r="P10" s="162"/>
      <c r="Q10" s="162"/>
      <c r="R10" s="162"/>
      <c r="S10" s="162"/>
      <c r="T10" s="163"/>
      <c r="U10" s="164"/>
    </row>
    <row r="11" spans="1:21" s="157" customFormat="1" ht="21.75" customHeight="1" thickBot="1">
      <c r="A11" s="319"/>
      <c r="B11" s="319"/>
      <c r="C11" s="319"/>
      <c r="D11" s="151"/>
      <c r="E11" s="303"/>
      <c r="F11" s="326"/>
      <c r="G11" s="321"/>
      <c r="H11" s="314"/>
      <c r="I11" s="174" t="s">
        <v>24</v>
      </c>
      <c r="J11" s="175">
        <f>J7+J8+J9+J10</f>
        <v>0</v>
      </c>
      <c r="K11" s="175">
        <f>K7+K8+K9+K10</f>
        <v>30000</v>
      </c>
      <c r="L11" s="175">
        <f>L7+L8+L9+L10</f>
        <v>4500</v>
      </c>
      <c r="M11" s="175">
        <f>M7+M8+M9+M10</f>
        <v>4500</v>
      </c>
      <c r="N11" s="176">
        <f>N7+N8+N9+N10</f>
        <v>0.15</v>
      </c>
      <c r="P11" s="162"/>
      <c r="Q11" s="162"/>
      <c r="R11" s="162"/>
      <c r="S11" s="162"/>
      <c r="T11" s="163"/>
      <c r="U11" s="164"/>
    </row>
    <row r="12" spans="1:21" s="157" customFormat="1" ht="18" customHeight="1">
      <c r="A12" s="318">
        <v>2</v>
      </c>
      <c r="B12" s="318">
        <v>600</v>
      </c>
      <c r="C12" s="310" t="s">
        <v>179</v>
      </c>
      <c r="D12" s="177"/>
      <c r="E12" s="322" t="s">
        <v>173</v>
      </c>
      <c r="F12" s="325" t="s">
        <v>180</v>
      </c>
      <c r="G12" s="310">
        <v>2014</v>
      </c>
      <c r="H12" s="313">
        <v>3500</v>
      </c>
      <c r="I12" s="167" t="s">
        <v>175</v>
      </c>
      <c r="J12" s="168"/>
      <c r="K12" s="168">
        <v>750</v>
      </c>
      <c r="L12" s="168">
        <v>233</v>
      </c>
      <c r="M12" s="168">
        <f>J12+L12</f>
        <v>233</v>
      </c>
      <c r="N12" s="169">
        <f>M12/H12</f>
        <v>0.06657142857142857</v>
      </c>
      <c r="P12" s="162"/>
      <c r="Q12" s="162"/>
      <c r="R12" s="162"/>
      <c r="S12" s="162"/>
      <c r="T12" s="163"/>
      <c r="U12" s="164"/>
    </row>
    <row r="13" spans="1:21" s="157" customFormat="1" ht="18" customHeight="1">
      <c r="A13" s="319"/>
      <c r="B13" s="319"/>
      <c r="C13" s="321"/>
      <c r="D13" s="178"/>
      <c r="E13" s="323"/>
      <c r="F13" s="326"/>
      <c r="G13" s="329"/>
      <c r="H13" s="314"/>
      <c r="I13" s="171" t="s">
        <v>176</v>
      </c>
      <c r="J13" s="172"/>
      <c r="K13" s="172"/>
      <c r="L13" s="172"/>
      <c r="M13" s="172"/>
      <c r="N13" s="173"/>
      <c r="P13" s="162"/>
      <c r="Q13" s="162"/>
      <c r="R13" s="162"/>
      <c r="S13" s="162"/>
      <c r="T13" s="163"/>
      <c r="U13" s="164"/>
    </row>
    <row r="14" spans="1:21" s="157" customFormat="1" ht="18" customHeight="1">
      <c r="A14" s="319"/>
      <c r="B14" s="319"/>
      <c r="C14" s="321"/>
      <c r="D14" s="178"/>
      <c r="E14" s="323"/>
      <c r="F14" s="326"/>
      <c r="G14" s="330">
        <v>2015</v>
      </c>
      <c r="H14" s="314"/>
      <c r="I14" s="171" t="s">
        <v>177</v>
      </c>
      <c r="J14" s="172"/>
      <c r="K14" s="172">
        <v>750</v>
      </c>
      <c r="L14" s="172">
        <v>233</v>
      </c>
      <c r="M14" s="172">
        <f>J14+L14</f>
        <v>233</v>
      </c>
      <c r="N14" s="173">
        <f>M14/H12</f>
        <v>0.06657142857142857</v>
      </c>
      <c r="P14" s="162"/>
      <c r="Q14" s="162"/>
      <c r="R14" s="162"/>
      <c r="S14" s="162"/>
      <c r="T14" s="163"/>
      <c r="U14" s="164"/>
    </row>
    <row r="15" spans="1:21" s="157" customFormat="1" ht="18" customHeight="1">
      <c r="A15" s="319"/>
      <c r="B15" s="319"/>
      <c r="C15" s="321"/>
      <c r="D15" s="178"/>
      <c r="E15" s="323"/>
      <c r="F15" s="326"/>
      <c r="G15" s="321"/>
      <c r="H15" s="314"/>
      <c r="I15" s="171" t="s">
        <v>178</v>
      </c>
      <c r="J15" s="172"/>
      <c r="K15" s="172"/>
      <c r="L15" s="172"/>
      <c r="M15" s="172"/>
      <c r="N15" s="173"/>
      <c r="P15" s="162"/>
      <c r="Q15" s="162"/>
      <c r="R15" s="162"/>
      <c r="S15" s="162"/>
      <c r="T15" s="163"/>
      <c r="U15" s="164"/>
    </row>
    <row r="16" spans="1:21" s="157" customFormat="1" ht="18" customHeight="1" thickBot="1">
      <c r="A16" s="320"/>
      <c r="B16" s="320"/>
      <c r="C16" s="311"/>
      <c r="D16" s="180"/>
      <c r="E16" s="324"/>
      <c r="F16" s="327"/>
      <c r="G16" s="311"/>
      <c r="H16" s="315"/>
      <c r="I16" s="181" t="s">
        <v>24</v>
      </c>
      <c r="J16" s="182">
        <f>J12+J13+J14+J15</f>
        <v>0</v>
      </c>
      <c r="K16" s="182">
        <f>K12+K13+K14+K15</f>
        <v>1500</v>
      </c>
      <c r="L16" s="182">
        <f>L12+L13+L14+L15</f>
        <v>466</v>
      </c>
      <c r="M16" s="182">
        <f>M12+M13+M14+M15</f>
        <v>466</v>
      </c>
      <c r="N16" s="183">
        <f>N12+N13+N14+N15</f>
        <v>0.13314285714285715</v>
      </c>
      <c r="P16" s="162"/>
      <c r="Q16" s="162"/>
      <c r="R16" s="162"/>
      <c r="S16" s="162"/>
      <c r="T16" s="163"/>
      <c r="U16" s="164"/>
    </row>
    <row r="17" spans="1:21" s="157" customFormat="1" ht="11.25">
      <c r="A17" s="318">
        <v>3</v>
      </c>
      <c r="B17" s="318">
        <v>600</v>
      </c>
      <c r="C17" s="310">
        <v>60095</v>
      </c>
      <c r="D17" s="184"/>
      <c r="E17" s="322" t="s">
        <v>181</v>
      </c>
      <c r="F17" s="325" t="s">
        <v>182</v>
      </c>
      <c r="G17" s="328">
        <v>2011</v>
      </c>
      <c r="H17" s="313">
        <v>920000</v>
      </c>
      <c r="I17" s="185" t="s">
        <v>175</v>
      </c>
      <c r="J17" s="186">
        <v>33788</v>
      </c>
      <c r="K17" s="186">
        <v>104212</v>
      </c>
      <c r="L17" s="186">
        <v>19426</v>
      </c>
      <c r="M17" s="186">
        <f>J17+L17</f>
        <v>53214</v>
      </c>
      <c r="N17" s="187">
        <f>M17/H17</f>
        <v>0.057841304347826084</v>
      </c>
      <c r="P17" s="162"/>
      <c r="Q17" s="162"/>
      <c r="R17" s="162"/>
      <c r="S17" s="162"/>
      <c r="T17" s="163"/>
      <c r="U17" s="164"/>
    </row>
    <row r="18" spans="1:21" s="157" customFormat="1" ht="11.25">
      <c r="A18" s="319"/>
      <c r="B18" s="319"/>
      <c r="C18" s="321"/>
      <c r="D18" s="184"/>
      <c r="E18" s="323"/>
      <c r="F18" s="326"/>
      <c r="G18" s="316"/>
      <c r="H18" s="314"/>
      <c r="I18" s="188" t="s">
        <v>176</v>
      </c>
      <c r="J18" s="172"/>
      <c r="K18" s="172"/>
      <c r="L18" s="172"/>
      <c r="M18" s="172"/>
      <c r="N18" s="173"/>
      <c r="P18" s="162"/>
      <c r="Q18" s="162"/>
      <c r="R18" s="162"/>
      <c r="S18" s="162"/>
      <c r="T18" s="163"/>
      <c r="U18" s="164"/>
    </row>
    <row r="19" spans="1:21" s="157" customFormat="1" ht="11.25">
      <c r="A19" s="319"/>
      <c r="B19" s="319"/>
      <c r="C19" s="321"/>
      <c r="D19" s="184"/>
      <c r="E19" s="323"/>
      <c r="F19" s="326"/>
      <c r="G19" s="316">
        <v>2014</v>
      </c>
      <c r="H19" s="314"/>
      <c r="I19" s="188" t="s">
        <v>177</v>
      </c>
      <c r="J19" s="189">
        <v>191454</v>
      </c>
      <c r="K19" s="189">
        <v>590546</v>
      </c>
      <c r="L19" s="189">
        <v>110081</v>
      </c>
      <c r="M19" s="189">
        <f>J19+L19</f>
        <v>301535</v>
      </c>
      <c r="N19" s="190">
        <f>M19/H17</f>
        <v>0.3277554347826087</v>
      </c>
      <c r="P19" s="162"/>
      <c r="Q19" s="162"/>
      <c r="R19" s="162"/>
      <c r="S19" s="162"/>
      <c r="T19" s="163"/>
      <c r="U19" s="164"/>
    </row>
    <row r="20" spans="1:21" s="157" customFormat="1" ht="11.25">
      <c r="A20" s="319"/>
      <c r="B20" s="319"/>
      <c r="C20" s="321"/>
      <c r="D20" s="184"/>
      <c r="E20" s="323"/>
      <c r="F20" s="326"/>
      <c r="G20" s="316"/>
      <c r="H20" s="314"/>
      <c r="I20" s="188" t="s">
        <v>178</v>
      </c>
      <c r="J20" s="172"/>
      <c r="K20" s="172"/>
      <c r="L20" s="172"/>
      <c r="M20" s="172"/>
      <c r="N20" s="173"/>
      <c r="P20" s="162"/>
      <c r="Q20" s="162"/>
      <c r="R20" s="162"/>
      <c r="S20" s="162"/>
      <c r="T20" s="163"/>
      <c r="U20" s="164"/>
    </row>
    <row r="21" spans="1:21" s="157" customFormat="1" ht="12" thickBot="1">
      <c r="A21" s="320"/>
      <c r="B21" s="320"/>
      <c r="C21" s="311"/>
      <c r="D21" s="184"/>
      <c r="E21" s="324"/>
      <c r="F21" s="327"/>
      <c r="G21" s="317"/>
      <c r="H21" s="315"/>
      <c r="I21" s="191" t="s">
        <v>24</v>
      </c>
      <c r="J21" s="182">
        <f>J17+J18+J19+J20</f>
        <v>225242</v>
      </c>
      <c r="K21" s="182">
        <f>K17+K18+K19+K20</f>
        <v>694758</v>
      </c>
      <c r="L21" s="182">
        <f>L17+L18+L19+L20</f>
        <v>129507</v>
      </c>
      <c r="M21" s="182">
        <f>M17+M18+M19+M20</f>
        <v>354749</v>
      </c>
      <c r="N21" s="183">
        <f>N17+N18+N19+N20</f>
        <v>0.3855967391304348</v>
      </c>
      <c r="P21" s="162"/>
      <c r="Q21" s="162"/>
      <c r="R21" s="162"/>
      <c r="S21" s="162"/>
      <c r="T21" s="163"/>
      <c r="U21" s="164"/>
    </row>
    <row r="22" spans="1:21" s="157" customFormat="1" ht="11.25">
      <c r="A22" s="318">
        <v>4</v>
      </c>
      <c r="B22" s="318">
        <v>600</v>
      </c>
      <c r="C22" s="310">
        <v>60095</v>
      </c>
      <c r="D22" s="184"/>
      <c r="E22" s="322" t="s">
        <v>183</v>
      </c>
      <c r="F22" s="325" t="s">
        <v>184</v>
      </c>
      <c r="G22" s="328">
        <v>2013</v>
      </c>
      <c r="H22" s="313">
        <v>1728100</v>
      </c>
      <c r="I22" s="167" t="s">
        <v>175</v>
      </c>
      <c r="J22" s="192">
        <v>32944</v>
      </c>
      <c r="K22" s="193">
        <v>191003</v>
      </c>
      <c r="L22" s="193">
        <v>111446</v>
      </c>
      <c r="M22" s="193">
        <f>J22+L22</f>
        <v>144390</v>
      </c>
      <c r="N22" s="194">
        <f>M22/H22</f>
        <v>0.08355419246571379</v>
      </c>
      <c r="P22" s="162"/>
      <c r="Q22" s="162"/>
      <c r="R22" s="162"/>
      <c r="S22" s="162"/>
      <c r="T22" s="163"/>
      <c r="U22" s="164"/>
    </row>
    <row r="23" spans="1:21" s="157" customFormat="1" ht="11.25">
      <c r="A23" s="319"/>
      <c r="B23" s="319"/>
      <c r="C23" s="321"/>
      <c r="D23" s="184"/>
      <c r="E23" s="323"/>
      <c r="F23" s="326"/>
      <c r="G23" s="316"/>
      <c r="H23" s="314"/>
      <c r="I23" s="171" t="s">
        <v>176</v>
      </c>
      <c r="J23" s="195"/>
      <c r="K23" s="195"/>
      <c r="L23" s="195"/>
      <c r="M23" s="195"/>
      <c r="N23" s="196"/>
      <c r="P23" s="162"/>
      <c r="Q23" s="162"/>
      <c r="R23" s="162"/>
      <c r="S23" s="162"/>
      <c r="T23" s="163"/>
      <c r="U23" s="164"/>
    </row>
    <row r="24" spans="1:21" s="157" customFormat="1" ht="11.25">
      <c r="A24" s="319"/>
      <c r="B24" s="319"/>
      <c r="C24" s="321"/>
      <c r="D24" s="184"/>
      <c r="E24" s="323"/>
      <c r="F24" s="326"/>
      <c r="G24" s="316">
        <v>2016</v>
      </c>
      <c r="H24" s="314"/>
      <c r="I24" s="171" t="s">
        <v>177</v>
      </c>
      <c r="J24" s="197">
        <v>32944</v>
      </c>
      <c r="K24" s="198">
        <v>191003</v>
      </c>
      <c r="L24" s="198">
        <v>111446</v>
      </c>
      <c r="M24" s="198">
        <f>J24+L24</f>
        <v>144390</v>
      </c>
      <c r="N24" s="199">
        <f>M24/H22</f>
        <v>0.08355419246571379</v>
      </c>
      <c r="P24" s="162"/>
      <c r="Q24" s="162"/>
      <c r="R24" s="162"/>
      <c r="S24" s="162"/>
      <c r="T24" s="163"/>
      <c r="U24" s="164"/>
    </row>
    <row r="25" spans="1:21" s="157" customFormat="1" ht="11.25">
      <c r="A25" s="319"/>
      <c r="B25" s="319"/>
      <c r="C25" s="321"/>
      <c r="D25" s="184"/>
      <c r="E25" s="323"/>
      <c r="F25" s="326"/>
      <c r="G25" s="316"/>
      <c r="H25" s="314"/>
      <c r="I25" s="171" t="s">
        <v>178</v>
      </c>
      <c r="J25" s="197">
        <v>5763</v>
      </c>
      <c r="K25" s="198">
        <v>50443</v>
      </c>
      <c r="L25" s="198">
        <v>14183</v>
      </c>
      <c r="M25" s="198">
        <f>J25+L25</f>
        <v>19946</v>
      </c>
      <c r="N25" s="199">
        <f>M25/H22</f>
        <v>0.011542156125224235</v>
      </c>
      <c r="P25" s="162"/>
      <c r="Q25" s="162"/>
      <c r="R25" s="162"/>
      <c r="S25" s="162"/>
      <c r="T25" s="163"/>
      <c r="U25" s="164"/>
    </row>
    <row r="26" spans="1:21" s="157" customFormat="1" ht="12" thickBot="1">
      <c r="A26" s="320"/>
      <c r="B26" s="320"/>
      <c r="C26" s="311"/>
      <c r="D26" s="184"/>
      <c r="E26" s="324"/>
      <c r="F26" s="327"/>
      <c r="G26" s="317"/>
      <c r="H26" s="315"/>
      <c r="I26" s="181" t="s">
        <v>24</v>
      </c>
      <c r="J26" s="200">
        <f>J22+J23+J24+J25</f>
        <v>71651</v>
      </c>
      <c r="K26" s="200">
        <f>K22+K23+K24+K25</f>
        <v>432449</v>
      </c>
      <c r="L26" s="200">
        <f>L22+L23+L24+L25</f>
        <v>237075</v>
      </c>
      <c r="M26" s="200">
        <f>M22+M23+M24+M25</f>
        <v>308726</v>
      </c>
      <c r="N26" s="201">
        <f>N22+N23+N24+N25</f>
        <v>0.17865054105665182</v>
      </c>
      <c r="P26" s="162"/>
      <c r="Q26" s="162"/>
      <c r="R26" s="162"/>
      <c r="S26" s="162"/>
      <c r="T26" s="163"/>
      <c r="U26" s="164"/>
    </row>
    <row r="27" spans="1:21" s="157" customFormat="1" ht="11.25">
      <c r="A27" s="318">
        <v>5</v>
      </c>
      <c r="B27" s="318">
        <v>600</v>
      </c>
      <c r="C27" s="310">
        <v>60095</v>
      </c>
      <c r="D27" s="184"/>
      <c r="E27" s="322" t="s">
        <v>185</v>
      </c>
      <c r="F27" s="325" t="s">
        <v>184</v>
      </c>
      <c r="G27" s="310">
        <v>2013</v>
      </c>
      <c r="H27" s="313">
        <v>135300</v>
      </c>
      <c r="I27" s="167" t="s">
        <v>175</v>
      </c>
      <c r="J27" s="192">
        <v>4453</v>
      </c>
      <c r="K27" s="193">
        <v>10469</v>
      </c>
      <c r="L27" s="193">
        <v>3991</v>
      </c>
      <c r="M27" s="193">
        <f>J27+L27</f>
        <v>8444</v>
      </c>
      <c r="N27" s="194">
        <f>M27/H27</f>
        <v>0.062409460458240945</v>
      </c>
      <c r="P27" s="162"/>
      <c r="Q27" s="162"/>
      <c r="R27" s="162"/>
      <c r="S27" s="162"/>
      <c r="T27" s="163"/>
      <c r="U27" s="164"/>
    </row>
    <row r="28" spans="1:21" s="157" customFormat="1" ht="11.25">
      <c r="A28" s="319"/>
      <c r="B28" s="319"/>
      <c r="C28" s="321"/>
      <c r="D28" s="184"/>
      <c r="E28" s="323"/>
      <c r="F28" s="326"/>
      <c r="G28" s="329"/>
      <c r="H28" s="314"/>
      <c r="I28" s="171" t="s">
        <v>176</v>
      </c>
      <c r="J28" s="202"/>
      <c r="K28" s="202"/>
      <c r="L28" s="195"/>
      <c r="M28" s="202"/>
      <c r="N28" s="203"/>
      <c r="P28" s="162"/>
      <c r="Q28" s="162"/>
      <c r="R28" s="162"/>
      <c r="S28" s="162"/>
      <c r="T28" s="163"/>
      <c r="U28" s="164"/>
    </row>
    <row r="29" spans="1:21" s="157" customFormat="1" ht="11.25">
      <c r="A29" s="319"/>
      <c r="B29" s="319"/>
      <c r="C29" s="321"/>
      <c r="D29" s="184"/>
      <c r="E29" s="323"/>
      <c r="F29" s="326"/>
      <c r="G29" s="321">
        <v>2016</v>
      </c>
      <c r="H29" s="314"/>
      <c r="I29" s="171" t="s">
        <v>177</v>
      </c>
      <c r="J29" s="197">
        <v>13356</v>
      </c>
      <c r="K29" s="198">
        <v>31410</v>
      </c>
      <c r="L29" s="198">
        <v>11972</v>
      </c>
      <c r="M29" s="198">
        <f>J29+L29</f>
        <v>25328</v>
      </c>
      <c r="N29" s="199">
        <f>M29/H27</f>
        <v>0.18719881744271988</v>
      </c>
      <c r="P29" s="162"/>
      <c r="Q29" s="162"/>
      <c r="R29" s="162"/>
      <c r="S29" s="162"/>
      <c r="T29" s="163"/>
      <c r="U29" s="164"/>
    </row>
    <row r="30" spans="1:21" s="157" customFormat="1" ht="11.25">
      <c r="A30" s="319"/>
      <c r="B30" s="319"/>
      <c r="C30" s="321"/>
      <c r="D30" s="184"/>
      <c r="E30" s="323"/>
      <c r="F30" s="326"/>
      <c r="G30" s="321"/>
      <c r="H30" s="314"/>
      <c r="I30" s="171" t="s">
        <v>178</v>
      </c>
      <c r="J30" s="197"/>
      <c r="K30" s="198">
        <v>6900</v>
      </c>
      <c r="L30" s="198"/>
      <c r="M30" s="198">
        <f>J30+L30</f>
        <v>0</v>
      </c>
      <c r="N30" s="199">
        <f>M30/H27</f>
        <v>0</v>
      </c>
      <c r="P30" s="162"/>
      <c r="Q30" s="162"/>
      <c r="R30" s="162"/>
      <c r="S30" s="162"/>
      <c r="T30" s="163"/>
      <c r="U30" s="164"/>
    </row>
    <row r="31" spans="1:21" s="157" customFormat="1" ht="12" thickBot="1">
      <c r="A31" s="320"/>
      <c r="B31" s="320"/>
      <c r="C31" s="311"/>
      <c r="D31" s="184"/>
      <c r="E31" s="324"/>
      <c r="F31" s="327"/>
      <c r="G31" s="311"/>
      <c r="H31" s="315"/>
      <c r="I31" s="181" t="s">
        <v>24</v>
      </c>
      <c r="J31" s="200">
        <f>J27+J28+J29+J30</f>
        <v>17809</v>
      </c>
      <c r="K31" s="200">
        <f>K27+K28+K29+K30</f>
        <v>48779</v>
      </c>
      <c r="L31" s="200">
        <f>L27+L28+L29+L30</f>
        <v>15963</v>
      </c>
      <c r="M31" s="200">
        <f>M27+M28+M29+M30</f>
        <v>33772</v>
      </c>
      <c r="N31" s="201">
        <f>N27+N28+N29+N30</f>
        <v>0.24960827790096082</v>
      </c>
      <c r="P31" s="162"/>
      <c r="Q31" s="162"/>
      <c r="R31" s="162"/>
      <c r="S31" s="162"/>
      <c r="T31" s="163"/>
      <c r="U31" s="164"/>
    </row>
    <row r="32" spans="1:21" s="157" customFormat="1" ht="11.25">
      <c r="A32" s="318">
        <v>6</v>
      </c>
      <c r="B32" s="318">
        <v>600</v>
      </c>
      <c r="C32" s="310">
        <v>60095</v>
      </c>
      <c r="D32" s="184"/>
      <c r="E32" s="322" t="s">
        <v>186</v>
      </c>
      <c r="F32" s="325" t="s">
        <v>184</v>
      </c>
      <c r="G32" s="310">
        <v>2013</v>
      </c>
      <c r="H32" s="313">
        <v>297400</v>
      </c>
      <c r="I32" s="167" t="s">
        <v>175</v>
      </c>
      <c r="J32" s="204"/>
      <c r="K32" s="204"/>
      <c r="L32" s="204"/>
      <c r="M32" s="204"/>
      <c r="N32" s="205"/>
      <c r="P32" s="162"/>
      <c r="Q32" s="162"/>
      <c r="R32" s="162"/>
      <c r="S32" s="162"/>
      <c r="T32" s="163"/>
      <c r="U32" s="164"/>
    </row>
    <row r="33" spans="1:21" s="157" customFormat="1" ht="11.25">
      <c r="A33" s="319"/>
      <c r="B33" s="319"/>
      <c r="C33" s="321"/>
      <c r="D33" s="184"/>
      <c r="E33" s="323"/>
      <c r="F33" s="326"/>
      <c r="G33" s="329"/>
      <c r="H33" s="314"/>
      <c r="I33" s="171" t="s">
        <v>176</v>
      </c>
      <c r="J33" s="202"/>
      <c r="K33" s="202"/>
      <c r="L33" s="202"/>
      <c r="M33" s="202"/>
      <c r="N33" s="203"/>
      <c r="P33" s="162"/>
      <c r="Q33" s="162"/>
      <c r="R33" s="162"/>
      <c r="S33" s="162"/>
      <c r="T33" s="163"/>
      <c r="U33" s="164"/>
    </row>
    <row r="34" spans="1:21" s="157" customFormat="1" ht="11.25">
      <c r="A34" s="319"/>
      <c r="B34" s="319"/>
      <c r="C34" s="321"/>
      <c r="D34" s="184"/>
      <c r="E34" s="323"/>
      <c r="F34" s="326"/>
      <c r="G34" s="321">
        <v>2016</v>
      </c>
      <c r="H34" s="314"/>
      <c r="I34" s="171" t="s">
        <v>177</v>
      </c>
      <c r="J34" s="197">
        <v>56606</v>
      </c>
      <c r="K34" s="198">
        <v>73210</v>
      </c>
      <c r="L34" s="198">
        <v>66385</v>
      </c>
      <c r="M34" s="198">
        <f>J34+L34</f>
        <v>122991</v>
      </c>
      <c r="N34" s="199">
        <f>M34/H32</f>
        <v>0.41355413584398115</v>
      </c>
      <c r="P34" s="162"/>
      <c r="Q34" s="162"/>
      <c r="R34" s="162"/>
      <c r="S34" s="162"/>
      <c r="T34" s="163"/>
      <c r="U34" s="164"/>
    </row>
    <row r="35" spans="1:21" s="157" customFormat="1" ht="11.25">
      <c r="A35" s="319"/>
      <c r="B35" s="319"/>
      <c r="C35" s="321"/>
      <c r="D35" s="184"/>
      <c r="E35" s="323"/>
      <c r="F35" s="326"/>
      <c r="G35" s="321"/>
      <c r="H35" s="314"/>
      <c r="I35" s="171" t="s">
        <v>178</v>
      </c>
      <c r="J35" s="197">
        <v>939</v>
      </c>
      <c r="K35" s="198">
        <v>3461</v>
      </c>
      <c r="L35" s="198">
        <v>1094</v>
      </c>
      <c r="M35" s="198">
        <f>J35+L35</f>
        <v>2033</v>
      </c>
      <c r="N35" s="199">
        <f>M35/H32</f>
        <v>0.00683591123066577</v>
      </c>
      <c r="P35" s="162"/>
      <c r="Q35" s="162"/>
      <c r="R35" s="162"/>
      <c r="S35" s="162"/>
      <c r="T35" s="163"/>
      <c r="U35" s="164"/>
    </row>
    <row r="36" spans="1:21" s="157" customFormat="1" ht="12" thickBot="1">
      <c r="A36" s="320"/>
      <c r="B36" s="320"/>
      <c r="C36" s="311"/>
      <c r="D36" s="184"/>
      <c r="E36" s="324"/>
      <c r="F36" s="327"/>
      <c r="G36" s="311"/>
      <c r="H36" s="315"/>
      <c r="I36" s="181" t="s">
        <v>24</v>
      </c>
      <c r="J36" s="200">
        <f>J32+J33+J34+J35</f>
        <v>57545</v>
      </c>
      <c r="K36" s="200">
        <f>K32+K33+K34+K35</f>
        <v>76671</v>
      </c>
      <c r="L36" s="200">
        <f>L32+L33+L34+L35</f>
        <v>67479</v>
      </c>
      <c r="M36" s="200">
        <f>M32+M33+M34+M35</f>
        <v>125024</v>
      </c>
      <c r="N36" s="201">
        <f>N32+N33+N34+N35</f>
        <v>0.42039004707464694</v>
      </c>
      <c r="P36" s="162"/>
      <c r="Q36" s="162"/>
      <c r="R36" s="162"/>
      <c r="S36" s="162"/>
      <c r="T36" s="163"/>
      <c r="U36" s="164"/>
    </row>
    <row r="37" spans="1:21" s="157" customFormat="1" ht="11.25">
      <c r="A37" s="318">
        <v>7</v>
      </c>
      <c r="B37" s="318">
        <v>600</v>
      </c>
      <c r="C37" s="310">
        <v>60095</v>
      </c>
      <c r="D37" s="184"/>
      <c r="E37" s="322" t="s">
        <v>187</v>
      </c>
      <c r="F37" s="325" t="s">
        <v>184</v>
      </c>
      <c r="G37" s="310">
        <v>2013</v>
      </c>
      <c r="H37" s="313">
        <v>162920</v>
      </c>
      <c r="I37" s="167" t="s">
        <v>175</v>
      </c>
      <c r="J37" s="192">
        <v>10857</v>
      </c>
      <c r="K37" s="193">
        <v>18587</v>
      </c>
      <c r="L37" s="193">
        <v>13786</v>
      </c>
      <c r="M37" s="193">
        <f>J37+L37</f>
        <v>24643</v>
      </c>
      <c r="N37" s="194">
        <f>M37/H37</f>
        <v>0.15125828627547264</v>
      </c>
      <c r="P37" s="162"/>
      <c r="Q37" s="162"/>
      <c r="R37" s="162"/>
      <c r="S37" s="162"/>
      <c r="T37" s="163"/>
      <c r="U37" s="164"/>
    </row>
    <row r="38" spans="1:21" s="157" customFormat="1" ht="11.25">
      <c r="A38" s="319"/>
      <c r="B38" s="319"/>
      <c r="C38" s="321"/>
      <c r="D38" s="184"/>
      <c r="E38" s="323"/>
      <c r="F38" s="326"/>
      <c r="G38" s="329"/>
      <c r="H38" s="314"/>
      <c r="I38" s="171" t="s">
        <v>176</v>
      </c>
      <c r="J38" s="202"/>
      <c r="K38" s="202"/>
      <c r="L38" s="202"/>
      <c r="M38" s="202"/>
      <c r="N38" s="203"/>
      <c r="P38" s="162"/>
      <c r="Q38" s="162"/>
      <c r="R38" s="162"/>
      <c r="S38" s="162"/>
      <c r="T38" s="163"/>
      <c r="U38" s="164"/>
    </row>
    <row r="39" spans="1:21" s="157" customFormat="1" ht="11.25">
      <c r="A39" s="319"/>
      <c r="B39" s="319"/>
      <c r="C39" s="321"/>
      <c r="D39" s="184"/>
      <c r="E39" s="323"/>
      <c r="F39" s="326"/>
      <c r="G39" s="321">
        <v>2015</v>
      </c>
      <c r="H39" s="314"/>
      <c r="I39" s="171" t="s">
        <v>177</v>
      </c>
      <c r="J39" s="197">
        <v>43419</v>
      </c>
      <c r="K39" s="198">
        <v>74357</v>
      </c>
      <c r="L39" s="198">
        <v>55144</v>
      </c>
      <c r="M39" s="198">
        <f>J39+L39</f>
        <v>98563</v>
      </c>
      <c r="N39" s="199">
        <f>M39/H37</f>
        <v>0.6049779032654063</v>
      </c>
      <c r="P39" s="162"/>
      <c r="Q39" s="162"/>
      <c r="R39" s="162"/>
      <c r="S39" s="162"/>
      <c r="T39" s="163"/>
      <c r="U39" s="164"/>
    </row>
    <row r="40" spans="1:21" s="157" customFormat="1" ht="11.25">
      <c r="A40" s="319"/>
      <c r="B40" s="319"/>
      <c r="C40" s="321"/>
      <c r="D40" s="184"/>
      <c r="E40" s="323"/>
      <c r="F40" s="326"/>
      <c r="G40" s="321"/>
      <c r="H40" s="314"/>
      <c r="I40" s="171" t="s">
        <v>178</v>
      </c>
      <c r="J40" s="202"/>
      <c r="K40" s="202"/>
      <c r="L40" s="202"/>
      <c r="M40" s="202"/>
      <c r="N40" s="203"/>
      <c r="P40" s="162"/>
      <c r="Q40" s="162"/>
      <c r="R40" s="162"/>
      <c r="S40" s="162"/>
      <c r="T40" s="163"/>
      <c r="U40" s="164"/>
    </row>
    <row r="41" spans="1:21" s="157" customFormat="1" ht="12" thickBot="1">
      <c r="A41" s="320"/>
      <c r="B41" s="320"/>
      <c r="C41" s="311"/>
      <c r="D41" s="184"/>
      <c r="E41" s="324"/>
      <c r="F41" s="327"/>
      <c r="G41" s="311"/>
      <c r="H41" s="315"/>
      <c r="I41" s="181" t="s">
        <v>24</v>
      </c>
      <c r="J41" s="200">
        <f>J37+J38+J39+J40</f>
        <v>54276</v>
      </c>
      <c r="K41" s="200">
        <f>K37+K38+K39+K40</f>
        <v>92944</v>
      </c>
      <c r="L41" s="200">
        <f>L37+L38+L39+L40</f>
        <v>68930</v>
      </c>
      <c r="M41" s="200">
        <f>M37+M38+M39+M40</f>
        <v>123206</v>
      </c>
      <c r="N41" s="201">
        <f>N37+N38+N39+N40</f>
        <v>0.756236189540879</v>
      </c>
      <c r="P41" s="162"/>
      <c r="Q41" s="162"/>
      <c r="R41" s="162"/>
      <c r="S41" s="162"/>
      <c r="T41" s="163"/>
      <c r="U41" s="164"/>
    </row>
    <row r="42" spans="1:21" s="157" customFormat="1" ht="11.25">
      <c r="A42" s="318">
        <v>8</v>
      </c>
      <c r="B42" s="318">
        <v>710</v>
      </c>
      <c r="C42" s="310">
        <v>71003</v>
      </c>
      <c r="D42" s="184"/>
      <c r="E42" s="322" t="s">
        <v>188</v>
      </c>
      <c r="F42" s="325" t="s">
        <v>189</v>
      </c>
      <c r="G42" s="310">
        <v>2014</v>
      </c>
      <c r="H42" s="313">
        <v>0</v>
      </c>
      <c r="I42" s="185" t="s">
        <v>175</v>
      </c>
      <c r="J42" s="206">
        <v>0</v>
      </c>
      <c r="K42" s="206">
        <v>0</v>
      </c>
      <c r="L42" s="206">
        <v>0</v>
      </c>
      <c r="M42" s="206">
        <f>J42+L42</f>
        <v>0</v>
      </c>
      <c r="N42" s="207"/>
      <c r="P42" s="162"/>
      <c r="Q42" s="162"/>
      <c r="R42" s="162"/>
      <c r="S42" s="162"/>
      <c r="T42" s="163"/>
      <c r="U42" s="164"/>
    </row>
    <row r="43" spans="1:21" s="157" customFormat="1" ht="11.25">
      <c r="A43" s="319"/>
      <c r="B43" s="319"/>
      <c r="C43" s="321"/>
      <c r="D43" s="184"/>
      <c r="E43" s="323"/>
      <c r="F43" s="326"/>
      <c r="G43" s="329"/>
      <c r="H43" s="314"/>
      <c r="I43" s="188" t="s">
        <v>176</v>
      </c>
      <c r="J43" s="208"/>
      <c r="K43" s="208"/>
      <c r="L43" s="208"/>
      <c r="M43" s="208"/>
      <c r="N43" s="209"/>
      <c r="P43" s="162"/>
      <c r="Q43" s="162"/>
      <c r="R43" s="162"/>
      <c r="S43" s="162"/>
      <c r="T43" s="163"/>
      <c r="U43" s="164"/>
    </row>
    <row r="44" spans="1:21" s="157" customFormat="1" ht="11.25">
      <c r="A44" s="319"/>
      <c r="B44" s="319"/>
      <c r="C44" s="321"/>
      <c r="D44" s="184"/>
      <c r="E44" s="323"/>
      <c r="F44" s="326"/>
      <c r="G44" s="321">
        <v>2017</v>
      </c>
      <c r="H44" s="314"/>
      <c r="I44" s="188" t="s">
        <v>177</v>
      </c>
      <c r="J44" s="210">
        <v>0</v>
      </c>
      <c r="K44" s="210">
        <v>0</v>
      </c>
      <c r="L44" s="210">
        <v>0</v>
      </c>
      <c r="M44" s="210">
        <f>J44+L44</f>
        <v>0</v>
      </c>
      <c r="N44" s="211"/>
      <c r="P44" s="162"/>
      <c r="Q44" s="162"/>
      <c r="R44" s="162"/>
      <c r="S44" s="162"/>
      <c r="T44" s="163"/>
      <c r="U44" s="164"/>
    </row>
    <row r="45" spans="1:21" s="157" customFormat="1" ht="11.25">
      <c r="A45" s="319"/>
      <c r="B45" s="319"/>
      <c r="C45" s="321"/>
      <c r="D45" s="184"/>
      <c r="E45" s="323"/>
      <c r="F45" s="326"/>
      <c r="G45" s="321"/>
      <c r="H45" s="314"/>
      <c r="I45" s="188" t="s">
        <v>178</v>
      </c>
      <c r="J45" s="202"/>
      <c r="K45" s="202"/>
      <c r="L45" s="202"/>
      <c r="M45" s="202"/>
      <c r="N45" s="203"/>
      <c r="P45" s="162"/>
      <c r="Q45" s="162"/>
      <c r="R45" s="162"/>
      <c r="S45" s="162"/>
      <c r="T45" s="163"/>
      <c r="U45" s="164"/>
    </row>
    <row r="46" spans="1:21" s="157" customFormat="1" ht="12" thickBot="1">
      <c r="A46" s="320"/>
      <c r="B46" s="320"/>
      <c r="C46" s="311"/>
      <c r="D46" s="184"/>
      <c r="E46" s="324"/>
      <c r="F46" s="327"/>
      <c r="G46" s="311"/>
      <c r="H46" s="315"/>
      <c r="I46" s="191" t="s">
        <v>24</v>
      </c>
      <c r="J46" s="200">
        <f>J42+J43+J44+J45</f>
        <v>0</v>
      </c>
      <c r="K46" s="200">
        <f>K42+K43+K44+K45</f>
        <v>0</v>
      </c>
      <c r="L46" s="200">
        <f>L42+L43+L44+L45</f>
        <v>0</v>
      </c>
      <c r="M46" s="200">
        <f>M42+M43+M44+M45</f>
        <v>0</v>
      </c>
      <c r="N46" s="201">
        <v>0</v>
      </c>
      <c r="P46" s="162"/>
      <c r="Q46" s="162"/>
      <c r="R46" s="162"/>
      <c r="S46" s="162"/>
      <c r="T46" s="163"/>
      <c r="U46" s="164"/>
    </row>
    <row r="47" spans="1:21" s="157" customFormat="1" ht="13.5" customHeight="1">
      <c r="A47" s="318">
        <v>9</v>
      </c>
      <c r="B47" s="318">
        <v>710</v>
      </c>
      <c r="C47" s="310">
        <v>71003</v>
      </c>
      <c r="D47" s="184"/>
      <c r="E47" s="322" t="s">
        <v>190</v>
      </c>
      <c r="F47" s="325" t="s">
        <v>189</v>
      </c>
      <c r="G47" s="310">
        <v>2012</v>
      </c>
      <c r="H47" s="313">
        <v>0</v>
      </c>
      <c r="I47" s="185" t="s">
        <v>175</v>
      </c>
      <c r="J47" s="206">
        <v>0</v>
      </c>
      <c r="K47" s="206">
        <v>0</v>
      </c>
      <c r="L47" s="206">
        <v>0</v>
      </c>
      <c r="M47" s="206">
        <f>J47+L47</f>
        <v>0</v>
      </c>
      <c r="N47" s="207"/>
      <c r="P47" s="162"/>
      <c r="Q47" s="162"/>
      <c r="R47" s="162"/>
      <c r="S47" s="162"/>
      <c r="T47" s="163"/>
      <c r="U47" s="164"/>
    </row>
    <row r="48" spans="1:21" s="157" customFormat="1" ht="13.5" customHeight="1">
      <c r="A48" s="319"/>
      <c r="B48" s="319"/>
      <c r="C48" s="321"/>
      <c r="D48" s="184"/>
      <c r="E48" s="323"/>
      <c r="F48" s="326"/>
      <c r="G48" s="329"/>
      <c r="H48" s="314"/>
      <c r="I48" s="188" t="s">
        <v>176</v>
      </c>
      <c r="J48" s="208"/>
      <c r="K48" s="208"/>
      <c r="L48" s="208"/>
      <c r="M48" s="208"/>
      <c r="N48" s="209"/>
      <c r="P48" s="162"/>
      <c r="Q48" s="162"/>
      <c r="R48" s="162"/>
      <c r="S48" s="162"/>
      <c r="T48" s="163"/>
      <c r="U48" s="164"/>
    </row>
    <row r="49" spans="1:21" s="157" customFormat="1" ht="13.5" customHeight="1">
      <c r="A49" s="319"/>
      <c r="B49" s="319"/>
      <c r="C49" s="321"/>
      <c r="D49" s="184"/>
      <c r="E49" s="323"/>
      <c r="F49" s="326"/>
      <c r="G49" s="321">
        <v>2015</v>
      </c>
      <c r="H49" s="314"/>
      <c r="I49" s="188" t="s">
        <v>177</v>
      </c>
      <c r="J49" s="210">
        <v>0</v>
      </c>
      <c r="K49" s="210">
        <v>0</v>
      </c>
      <c r="L49" s="210">
        <v>0</v>
      </c>
      <c r="M49" s="210">
        <f>J49+L49</f>
        <v>0</v>
      </c>
      <c r="N49" s="211"/>
      <c r="P49" s="162"/>
      <c r="Q49" s="162"/>
      <c r="R49" s="162"/>
      <c r="S49" s="162"/>
      <c r="T49" s="163"/>
      <c r="U49" s="164"/>
    </row>
    <row r="50" spans="1:21" s="157" customFormat="1" ht="13.5" customHeight="1">
      <c r="A50" s="319"/>
      <c r="B50" s="319"/>
      <c r="C50" s="321"/>
      <c r="D50" s="184"/>
      <c r="E50" s="323"/>
      <c r="F50" s="326"/>
      <c r="G50" s="321"/>
      <c r="H50" s="314"/>
      <c r="I50" s="188" t="s">
        <v>178</v>
      </c>
      <c r="J50" s="202"/>
      <c r="K50" s="202"/>
      <c r="L50" s="202"/>
      <c r="M50" s="202"/>
      <c r="N50" s="203"/>
      <c r="P50" s="162"/>
      <c r="Q50" s="162"/>
      <c r="R50" s="162"/>
      <c r="S50" s="162"/>
      <c r="T50" s="163"/>
      <c r="U50" s="164"/>
    </row>
    <row r="51" spans="1:21" s="157" customFormat="1" ht="13.5" customHeight="1" thickBot="1">
      <c r="A51" s="320"/>
      <c r="B51" s="320"/>
      <c r="C51" s="311"/>
      <c r="D51" s="184"/>
      <c r="E51" s="324"/>
      <c r="F51" s="327"/>
      <c r="G51" s="311"/>
      <c r="H51" s="315"/>
      <c r="I51" s="191" t="s">
        <v>24</v>
      </c>
      <c r="J51" s="200">
        <f>J47+J48+J49+J50</f>
        <v>0</v>
      </c>
      <c r="K51" s="200">
        <f>K47+K48+K49+K50</f>
        <v>0</v>
      </c>
      <c r="L51" s="200">
        <f>L47+L48+L49+L50</f>
        <v>0</v>
      </c>
      <c r="M51" s="200">
        <f>M47+M48+M49+M50</f>
        <v>0</v>
      </c>
      <c r="N51" s="201">
        <v>0</v>
      </c>
      <c r="P51" s="162"/>
      <c r="Q51" s="162"/>
      <c r="R51" s="162"/>
      <c r="S51" s="162"/>
      <c r="T51" s="163"/>
      <c r="U51" s="164"/>
    </row>
    <row r="52" spans="1:21" s="157" customFormat="1" ht="13.5" customHeight="1">
      <c r="A52" s="318">
        <v>10</v>
      </c>
      <c r="B52" s="318">
        <v>710</v>
      </c>
      <c r="C52" s="310">
        <v>71095</v>
      </c>
      <c r="D52" s="184"/>
      <c r="E52" s="322" t="s">
        <v>191</v>
      </c>
      <c r="F52" s="325" t="s">
        <v>192</v>
      </c>
      <c r="G52" s="328">
        <v>2008</v>
      </c>
      <c r="H52" s="313">
        <v>12793776</v>
      </c>
      <c r="I52" s="167" t="s">
        <v>175</v>
      </c>
      <c r="J52" s="204"/>
      <c r="K52" s="204"/>
      <c r="L52" s="204"/>
      <c r="M52" s="204"/>
      <c r="N52" s="205"/>
      <c r="P52" s="162"/>
      <c r="Q52" s="162"/>
      <c r="R52" s="162"/>
      <c r="S52" s="162"/>
      <c r="T52" s="163"/>
      <c r="U52" s="164"/>
    </row>
    <row r="53" spans="1:21" s="157" customFormat="1" ht="13.5" customHeight="1">
      <c r="A53" s="319"/>
      <c r="B53" s="319"/>
      <c r="C53" s="321"/>
      <c r="D53" s="184"/>
      <c r="E53" s="323"/>
      <c r="F53" s="326"/>
      <c r="G53" s="316"/>
      <c r="H53" s="314"/>
      <c r="I53" s="171" t="s">
        <v>176</v>
      </c>
      <c r="J53" s="212"/>
      <c r="K53" s="212"/>
      <c r="L53" s="212"/>
      <c r="M53" s="212"/>
      <c r="N53" s="213"/>
      <c r="P53" s="162"/>
      <c r="Q53" s="162"/>
      <c r="R53" s="162"/>
      <c r="S53" s="162"/>
      <c r="T53" s="163"/>
      <c r="U53" s="164"/>
    </row>
    <row r="54" spans="1:21" s="157" customFormat="1" ht="13.5" customHeight="1">
      <c r="A54" s="319"/>
      <c r="B54" s="319"/>
      <c r="C54" s="321"/>
      <c r="D54" s="184"/>
      <c r="E54" s="323"/>
      <c r="F54" s="326"/>
      <c r="G54" s="316">
        <v>2015</v>
      </c>
      <c r="H54" s="314"/>
      <c r="I54" s="171" t="s">
        <v>177</v>
      </c>
      <c r="J54" s="212"/>
      <c r="K54" s="212"/>
      <c r="L54" s="212"/>
      <c r="M54" s="212"/>
      <c r="N54" s="213"/>
      <c r="P54" s="162"/>
      <c r="Q54" s="162"/>
      <c r="R54" s="162"/>
      <c r="S54" s="162"/>
      <c r="T54" s="163"/>
      <c r="U54" s="164"/>
    </row>
    <row r="55" spans="1:21" s="157" customFormat="1" ht="13.5" customHeight="1">
      <c r="A55" s="319"/>
      <c r="B55" s="319"/>
      <c r="C55" s="321"/>
      <c r="D55" s="184"/>
      <c r="E55" s="323"/>
      <c r="F55" s="326"/>
      <c r="G55" s="316"/>
      <c r="H55" s="314"/>
      <c r="I55" s="171" t="s">
        <v>178</v>
      </c>
      <c r="J55" s="214">
        <v>8293776</v>
      </c>
      <c r="K55" s="214">
        <v>2000000</v>
      </c>
      <c r="L55" s="214">
        <v>1730398</v>
      </c>
      <c r="M55" s="214">
        <f>J55+L55</f>
        <v>10024174</v>
      </c>
      <c r="N55" s="215">
        <f>M55/H52</f>
        <v>0.7835195801458459</v>
      </c>
      <c r="P55" s="162"/>
      <c r="Q55" s="162"/>
      <c r="R55" s="162"/>
      <c r="S55" s="162"/>
      <c r="T55" s="163"/>
      <c r="U55" s="164"/>
    </row>
    <row r="56" spans="1:21" s="157" customFormat="1" ht="13.5" customHeight="1" thickBot="1">
      <c r="A56" s="320"/>
      <c r="B56" s="320"/>
      <c r="C56" s="311"/>
      <c r="D56" s="184"/>
      <c r="E56" s="324"/>
      <c r="F56" s="327"/>
      <c r="G56" s="317"/>
      <c r="H56" s="315"/>
      <c r="I56" s="181" t="s">
        <v>24</v>
      </c>
      <c r="J56" s="182">
        <f>J52+J53+J54+J55</f>
        <v>8293776</v>
      </c>
      <c r="K56" s="182">
        <f>K52+K53+K54+K55</f>
        <v>2000000</v>
      </c>
      <c r="L56" s="182">
        <f>L52+L53+L54+L55</f>
        <v>1730398</v>
      </c>
      <c r="M56" s="182">
        <f>M52+M53+M54+M55</f>
        <v>10024174</v>
      </c>
      <c r="N56" s="183">
        <f>N52+N53+N54+N55</f>
        <v>0.7835195801458459</v>
      </c>
      <c r="P56" s="162"/>
      <c r="Q56" s="162"/>
      <c r="R56" s="162"/>
      <c r="S56" s="162"/>
      <c r="T56" s="163"/>
      <c r="U56" s="164"/>
    </row>
    <row r="57" spans="1:21" s="157" customFormat="1" ht="15.75" customHeight="1">
      <c r="A57" s="318">
        <v>11</v>
      </c>
      <c r="B57" s="318">
        <v>710</v>
      </c>
      <c r="C57" s="310">
        <v>71095</v>
      </c>
      <c r="D57" s="184"/>
      <c r="E57" s="322" t="s">
        <v>193</v>
      </c>
      <c r="F57" s="325" t="s">
        <v>192</v>
      </c>
      <c r="G57" s="310">
        <v>2008</v>
      </c>
      <c r="H57" s="313">
        <v>6139522</v>
      </c>
      <c r="I57" s="185" t="s">
        <v>175</v>
      </c>
      <c r="J57" s="216"/>
      <c r="K57" s="216"/>
      <c r="L57" s="216"/>
      <c r="M57" s="216"/>
      <c r="N57" s="217"/>
      <c r="P57" s="162"/>
      <c r="Q57" s="162"/>
      <c r="R57" s="162"/>
      <c r="S57" s="162"/>
      <c r="T57" s="163"/>
      <c r="U57" s="164"/>
    </row>
    <row r="58" spans="1:21" s="157" customFormat="1" ht="15.75" customHeight="1">
      <c r="A58" s="319"/>
      <c r="B58" s="319"/>
      <c r="C58" s="321"/>
      <c r="D58" s="184"/>
      <c r="E58" s="323"/>
      <c r="F58" s="326"/>
      <c r="G58" s="329"/>
      <c r="H58" s="314"/>
      <c r="I58" s="188" t="s">
        <v>176</v>
      </c>
      <c r="J58" s="212"/>
      <c r="K58" s="212"/>
      <c r="L58" s="212"/>
      <c r="M58" s="212"/>
      <c r="N58" s="213"/>
      <c r="P58" s="162"/>
      <c r="Q58" s="162"/>
      <c r="R58" s="162"/>
      <c r="S58" s="162"/>
      <c r="T58" s="163"/>
      <c r="U58" s="164"/>
    </row>
    <row r="59" spans="1:21" s="157" customFormat="1" ht="15.75" customHeight="1">
      <c r="A59" s="319"/>
      <c r="B59" s="319"/>
      <c r="C59" s="321"/>
      <c r="D59" s="184"/>
      <c r="E59" s="323"/>
      <c r="F59" s="326"/>
      <c r="G59" s="321">
        <v>2014</v>
      </c>
      <c r="H59" s="314"/>
      <c r="I59" s="188" t="s">
        <v>177</v>
      </c>
      <c r="J59" s="212"/>
      <c r="K59" s="212"/>
      <c r="L59" s="212"/>
      <c r="M59" s="212"/>
      <c r="N59" s="213"/>
      <c r="P59" s="162"/>
      <c r="Q59" s="162"/>
      <c r="R59" s="162"/>
      <c r="S59" s="162"/>
      <c r="T59" s="163"/>
      <c r="U59" s="164"/>
    </row>
    <row r="60" spans="1:21" s="157" customFormat="1" ht="15.75" customHeight="1">
      <c r="A60" s="319"/>
      <c r="B60" s="319"/>
      <c r="C60" s="321"/>
      <c r="D60" s="184"/>
      <c r="E60" s="323"/>
      <c r="F60" s="326"/>
      <c r="G60" s="321"/>
      <c r="H60" s="314"/>
      <c r="I60" s="188" t="s">
        <v>178</v>
      </c>
      <c r="J60" s="189">
        <v>6116522</v>
      </c>
      <c r="K60" s="189">
        <v>23000</v>
      </c>
      <c r="L60" s="189">
        <v>73761</v>
      </c>
      <c r="M60" s="189">
        <f>J60+L60</f>
        <v>6190283</v>
      </c>
      <c r="N60" s="190">
        <f>M60/H57</f>
        <v>1.0082679075015937</v>
      </c>
      <c r="P60" s="162"/>
      <c r="Q60" s="162"/>
      <c r="R60" s="162"/>
      <c r="S60" s="162"/>
      <c r="T60" s="163"/>
      <c r="U60" s="164"/>
    </row>
    <row r="61" spans="1:21" s="157" customFormat="1" ht="15.75" customHeight="1" thickBot="1">
      <c r="A61" s="320"/>
      <c r="B61" s="320"/>
      <c r="C61" s="311"/>
      <c r="D61" s="184"/>
      <c r="E61" s="324"/>
      <c r="F61" s="327"/>
      <c r="G61" s="311"/>
      <c r="H61" s="315"/>
      <c r="I61" s="191" t="s">
        <v>24</v>
      </c>
      <c r="J61" s="182">
        <f>J57+J58+J59+J60</f>
        <v>6116522</v>
      </c>
      <c r="K61" s="182">
        <f>K57+K58+K59+K60</f>
        <v>23000</v>
      </c>
      <c r="L61" s="182">
        <f>L57+L58+L59+L60</f>
        <v>73761</v>
      </c>
      <c r="M61" s="182">
        <f>M57+M58+M59+M60</f>
        <v>6190283</v>
      </c>
      <c r="N61" s="183">
        <f>N57+N58+N59+N60</f>
        <v>1.0082679075015937</v>
      </c>
      <c r="P61" s="162"/>
      <c r="Q61" s="162"/>
      <c r="R61" s="162"/>
      <c r="S61" s="162"/>
      <c r="T61" s="163"/>
      <c r="U61" s="164"/>
    </row>
    <row r="62" spans="1:21" s="157" customFormat="1" ht="22.5" customHeight="1">
      <c r="A62" s="318">
        <v>12</v>
      </c>
      <c r="B62" s="318">
        <v>710</v>
      </c>
      <c r="C62" s="310">
        <v>71095</v>
      </c>
      <c r="D62" s="184"/>
      <c r="E62" s="322" t="s">
        <v>194</v>
      </c>
      <c r="F62" s="325" t="s">
        <v>192</v>
      </c>
      <c r="G62" s="310">
        <v>2011</v>
      </c>
      <c r="H62" s="313">
        <v>1789773</v>
      </c>
      <c r="I62" s="185" t="s">
        <v>175</v>
      </c>
      <c r="J62" s="168">
        <v>119691</v>
      </c>
      <c r="K62" s="168">
        <v>119392</v>
      </c>
      <c r="L62" s="168">
        <v>91845</v>
      </c>
      <c r="M62" s="168">
        <f>J62+L62</f>
        <v>211536</v>
      </c>
      <c r="N62" s="169">
        <f>M62/H62</f>
        <v>0.11819152484700574</v>
      </c>
      <c r="P62" s="162"/>
      <c r="Q62" s="162"/>
      <c r="R62" s="162"/>
      <c r="S62" s="162"/>
      <c r="T62" s="163"/>
      <c r="U62" s="164"/>
    </row>
    <row r="63" spans="1:21" s="157" customFormat="1" ht="22.5" customHeight="1">
      <c r="A63" s="319"/>
      <c r="B63" s="319"/>
      <c r="C63" s="321"/>
      <c r="D63" s="184"/>
      <c r="E63" s="323"/>
      <c r="F63" s="326"/>
      <c r="G63" s="329"/>
      <c r="H63" s="314"/>
      <c r="I63" s="188" t="s">
        <v>176</v>
      </c>
      <c r="J63" s="172"/>
      <c r="K63" s="172"/>
      <c r="L63" s="172"/>
      <c r="M63" s="172">
        <f>J63+L63</f>
        <v>0</v>
      </c>
      <c r="N63" s="173"/>
      <c r="P63" s="162"/>
      <c r="Q63" s="162"/>
      <c r="R63" s="162"/>
      <c r="S63" s="162"/>
      <c r="T63" s="163"/>
      <c r="U63" s="164"/>
    </row>
    <row r="64" spans="1:21" s="157" customFormat="1" ht="22.5" customHeight="1">
      <c r="A64" s="319"/>
      <c r="B64" s="319"/>
      <c r="C64" s="321"/>
      <c r="D64" s="184"/>
      <c r="E64" s="323"/>
      <c r="F64" s="326"/>
      <c r="G64" s="321">
        <v>2014</v>
      </c>
      <c r="H64" s="314"/>
      <c r="I64" s="188" t="s">
        <v>177</v>
      </c>
      <c r="J64" s="172">
        <v>677309</v>
      </c>
      <c r="K64" s="172">
        <v>625665</v>
      </c>
      <c r="L64" s="172">
        <v>520197</v>
      </c>
      <c r="M64" s="172">
        <f>J64+L64</f>
        <v>1197506</v>
      </c>
      <c r="N64" s="173">
        <f>M64/H62</f>
        <v>0.6690826155048712</v>
      </c>
      <c r="P64" s="162"/>
      <c r="Q64" s="162"/>
      <c r="R64" s="162"/>
      <c r="S64" s="162"/>
      <c r="T64" s="163"/>
      <c r="U64" s="164"/>
    </row>
    <row r="65" spans="1:21" s="157" customFormat="1" ht="22.5" customHeight="1">
      <c r="A65" s="319"/>
      <c r="B65" s="319"/>
      <c r="C65" s="321"/>
      <c r="D65" s="184"/>
      <c r="E65" s="323"/>
      <c r="F65" s="326"/>
      <c r="G65" s="321"/>
      <c r="H65" s="314"/>
      <c r="I65" s="188" t="s">
        <v>178</v>
      </c>
      <c r="J65" s="189">
        <v>51376</v>
      </c>
      <c r="K65" s="189">
        <v>196340</v>
      </c>
      <c r="L65" s="189">
        <v>0</v>
      </c>
      <c r="M65" s="172">
        <f>J65+L65</f>
        <v>51376</v>
      </c>
      <c r="N65" s="190">
        <f>M65/H62</f>
        <v>0.028705316260777203</v>
      </c>
      <c r="P65" s="162"/>
      <c r="Q65" s="162"/>
      <c r="R65" s="162"/>
      <c r="S65" s="162"/>
      <c r="T65" s="163"/>
      <c r="U65" s="164"/>
    </row>
    <row r="66" spans="1:21" s="157" customFormat="1" ht="22.5" customHeight="1" thickBot="1">
      <c r="A66" s="320"/>
      <c r="B66" s="320"/>
      <c r="C66" s="311"/>
      <c r="D66" s="184"/>
      <c r="E66" s="324"/>
      <c r="F66" s="327"/>
      <c r="G66" s="311"/>
      <c r="H66" s="315"/>
      <c r="I66" s="191" t="s">
        <v>24</v>
      </c>
      <c r="J66" s="182">
        <f>J62+J63+J64+J65</f>
        <v>848376</v>
      </c>
      <c r="K66" s="182">
        <f>K62+K63+K64+K65</f>
        <v>941397</v>
      </c>
      <c r="L66" s="182">
        <f>L62+L63+L64+L65</f>
        <v>612042</v>
      </c>
      <c r="M66" s="182">
        <f>M62+M63+M64+M65</f>
        <v>1460418</v>
      </c>
      <c r="N66" s="183">
        <f>N62+N63+N64+N65</f>
        <v>0.8159794566126543</v>
      </c>
      <c r="P66" s="162"/>
      <c r="Q66" s="162"/>
      <c r="R66" s="162"/>
      <c r="S66" s="162"/>
      <c r="T66" s="163"/>
      <c r="U66" s="164"/>
    </row>
    <row r="67" spans="1:21" s="157" customFormat="1" ht="15.75" customHeight="1">
      <c r="A67" s="318">
        <v>13</v>
      </c>
      <c r="B67" s="318">
        <v>710</v>
      </c>
      <c r="C67" s="310">
        <v>71095</v>
      </c>
      <c r="D67" s="184"/>
      <c r="E67" s="322" t="s">
        <v>195</v>
      </c>
      <c r="F67" s="325" t="s">
        <v>192</v>
      </c>
      <c r="G67" s="310">
        <v>2013</v>
      </c>
      <c r="H67" s="313">
        <v>877788</v>
      </c>
      <c r="I67" s="185" t="s">
        <v>175</v>
      </c>
      <c r="J67" s="168">
        <v>49515</v>
      </c>
      <c r="K67" s="168">
        <v>38273</v>
      </c>
      <c r="L67" s="168">
        <v>38273</v>
      </c>
      <c r="M67" s="168">
        <f>J67+L67</f>
        <v>87788</v>
      </c>
      <c r="N67" s="169">
        <f>M67/H67</f>
        <v>0.10001048089060229</v>
      </c>
      <c r="P67" s="162"/>
      <c r="Q67" s="162"/>
      <c r="R67" s="162"/>
      <c r="S67" s="162"/>
      <c r="T67" s="163"/>
      <c r="U67" s="164"/>
    </row>
    <row r="68" spans="1:21" s="157" customFormat="1" ht="14.25" customHeight="1">
      <c r="A68" s="319"/>
      <c r="B68" s="319"/>
      <c r="C68" s="321"/>
      <c r="D68" s="184"/>
      <c r="E68" s="323"/>
      <c r="F68" s="326"/>
      <c r="G68" s="329"/>
      <c r="H68" s="314"/>
      <c r="I68" s="188" t="s">
        <v>176</v>
      </c>
      <c r="J68" s="172"/>
      <c r="K68" s="172"/>
      <c r="L68" s="172"/>
      <c r="M68" s="172"/>
      <c r="N68" s="173"/>
      <c r="P68" s="162"/>
      <c r="Q68" s="162"/>
      <c r="R68" s="162"/>
      <c r="S68" s="162"/>
      <c r="T68" s="163"/>
      <c r="U68" s="164"/>
    </row>
    <row r="69" spans="1:21" s="157" customFormat="1" ht="15" customHeight="1">
      <c r="A69" s="319"/>
      <c r="B69" s="319"/>
      <c r="C69" s="321"/>
      <c r="D69" s="184"/>
      <c r="E69" s="323"/>
      <c r="F69" s="326"/>
      <c r="G69" s="321">
        <v>2014</v>
      </c>
      <c r="H69" s="314"/>
      <c r="I69" s="188" t="s">
        <v>177</v>
      </c>
      <c r="J69" s="172">
        <v>320445</v>
      </c>
      <c r="K69" s="172">
        <v>469555</v>
      </c>
      <c r="L69" s="172">
        <v>469552</v>
      </c>
      <c r="M69" s="172">
        <f>J69+L69</f>
        <v>789997</v>
      </c>
      <c r="N69" s="173">
        <f>M69/H67</f>
        <v>0.8999861014276795</v>
      </c>
      <c r="P69" s="162"/>
      <c r="Q69" s="162"/>
      <c r="R69" s="162"/>
      <c r="S69" s="162"/>
      <c r="T69" s="163"/>
      <c r="U69" s="164"/>
    </row>
    <row r="70" spans="1:21" s="157" customFormat="1" ht="11.25">
      <c r="A70" s="319"/>
      <c r="B70" s="319"/>
      <c r="C70" s="321"/>
      <c r="D70" s="184"/>
      <c r="E70" s="323"/>
      <c r="F70" s="326"/>
      <c r="G70" s="321"/>
      <c r="H70" s="314"/>
      <c r="I70" s="188" t="s">
        <v>178</v>
      </c>
      <c r="J70" s="189"/>
      <c r="K70" s="189"/>
      <c r="L70" s="189"/>
      <c r="M70" s="189"/>
      <c r="N70" s="190"/>
      <c r="P70" s="162"/>
      <c r="Q70" s="162"/>
      <c r="R70" s="162"/>
      <c r="S70" s="162"/>
      <c r="T70" s="163"/>
      <c r="U70" s="164"/>
    </row>
    <row r="71" spans="1:21" s="157" customFormat="1" ht="14.25" customHeight="1" thickBot="1">
      <c r="A71" s="320"/>
      <c r="B71" s="320"/>
      <c r="C71" s="311"/>
      <c r="D71" s="184"/>
      <c r="E71" s="324"/>
      <c r="F71" s="327"/>
      <c r="G71" s="311"/>
      <c r="H71" s="315"/>
      <c r="I71" s="191" t="s">
        <v>24</v>
      </c>
      <c r="J71" s="182">
        <f>J67+J68+J69+J70</f>
        <v>369960</v>
      </c>
      <c r="K71" s="182">
        <f>K67+K68+K69+K70</f>
        <v>507828</v>
      </c>
      <c r="L71" s="182">
        <f>L67+L68+L69+L70</f>
        <v>507825</v>
      </c>
      <c r="M71" s="182">
        <f>M67+M68+M69+M70</f>
        <v>877785</v>
      </c>
      <c r="N71" s="183">
        <f>M71/H67</f>
        <v>0.9999965823182818</v>
      </c>
      <c r="P71" s="162"/>
      <c r="Q71" s="162"/>
      <c r="R71" s="162"/>
      <c r="S71" s="162"/>
      <c r="T71" s="163"/>
      <c r="U71" s="164"/>
    </row>
    <row r="72" spans="1:21" s="157" customFormat="1" ht="14.25" customHeight="1">
      <c r="A72" s="318">
        <v>14</v>
      </c>
      <c r="B72" s="318">
        <v>710</v>
      </c>
      <c r="C72" s="310">
        <v>71095</v>
      </c>
      <c r="D72" s="184"/>
      <c r="E72" s="322" t="s">
        <v>196</v>
      </c>
      <c r="F72" s="325" t="s">
        <v>192</v>
      </c>
      <c r="G72" s="310">
        <v>2013</v>
      </c>
      <c r="H72" s="313">
        <v>67400</v>
      </c>
      <c r="I72" s="185" t="s">
        <v>175</v>
      </c>
      <c r="J72" s="168"/>
      <c r="K72" s="168"/>
      <c r="L72" s="168"/>
      <c r="M72" s="168"/>
      <c r="N72" s="169"/>
      <c r="P72" s="162"/>
      <c r="Q72" s="162"/>
      <c r="R72" s="162"/>
      <c r="S72" s="162"/>
      <c r="T72" s="163"/>
      <c r="U72" s="164"/>
    </row>
    <row r="73" spans="1:21" s="157" customFormat="1" ht="14.25" customHeight="1">
      <c r="A73" s="319"/>
      <c r="B73" s="319"/>
      <c r="C73" s="321"/>
      <c r="D73" s="184"/>
      <c r="E73" s="323"/>
      <c r="F73" s="326"/>
      <c r="G73" s="329"/>
      <c r="H73" s="314"/>
      <c r="I73" s="188" t="s">
        <v>176</v>
      </c>
      <c r="J73" s="172"/>
      <c r="K73" s="172"/>
      <c r="L73" s="172"/>
      <c r="M73" s="172"/>
      <c r="N73" s="173"/>
      <c r="P73" s="162"/>
      <c r="Q73" s="162"/>
      <c r="R73" s="162"/>
      <c r="S73" s="162"/>
      <c r="T73" s="163"/>
      <c r="U73" s="164"/>
    </row>
    <row r="74" spans="1:21" s="157" customFormat="1" ht="14.25" customHeight="1">
      <c r="A74" s="319"/>
      <c r="B74" s="319"/>
      <c r="C74" s="321"/>
      <c r="D74" s="184"/>
      <c r="E74" s="323"/>
      <c r="F74" s="326"/>
      <c r="G74" s="321">
        <v>2014</v>
      </c>
      <c r="H74" s="314"/>
      <c r="I74" s="188" t="s">
        <v>177</v>
      </c>
      <c r="J74" s="172">
        <v>23685</v>
      </c>
      <c r="K74" s="172">
        <v>43715</v>
      </c>
      <c r="L74" s="172">
        <v>43715</v>
      </c>
      <c r="M74" s="172">
        <f>J74+L74</f>
        <v>67400</v>
      </c>
      <c r="N74" s="173">
        <f>M74/H72</f>
        <v>1</v>
      </c>
      <c r="P74" s="162"/>
      <c r="Q74" s="162"/>
      <c r="R74" s="162"/>
      <c r="S74" s="162"/>
      <c r="T74" s="163"/>
      <c r="U74" s="164"/>
    </row>
    <row r="75" spans="1:21" s="157" customFormat="1" ht="14.25" customHeight="1">
      <c r="A75" s="319"/>
      <c r="B75" s="319"/>
      <c r="C75" s="321"/>
      <c r="D75" s="184"/>
      <c r="E75" s="323"/>
      <c r="F75" s="326"/>
      <c r="G75" s="321"/>
      <c r="H75" s="314"/>
      <c r="I75" s="188" t="s">
        <v>178</v>
      </c>
      <c r="J75" s="189"/>
      <c r="K75" s="189"/>
      <c r="L75" s="189"/>
      <c r="M75" s="189"/>
      <c r="N75" s="190"/>
      <c r="P75" s="162"/>
      <c r="Q75" s="162"/>
      <c r="R75" s="162"/>
      <c r="S75" s="162"/>
      <c r="T75" s="163"/>
      <c r="U75" s="164"/>
    </row>
    <row r="76" spans="1:21" s="157" customFormat="1" ht="14.25" customHeight="1" thickBot="1">
      <c r="A76" s="320"/>
      <c r="B76" s="320"/>
      <c r="C76" s="311"/>
      <c r="D76" s="184"/>
      <c r="E76" s="324"/>
      <c r="F76" s="327"/>
      <c r="G76" s="311"/>
      <c r="H76" s="315"/>
      <c r="I76" s="191" t="s">
        <v>24</v>
      </c>
      <c r="J76" s="182">
        <f>J72+J73+J74+J75</f>
        <v>23685</v>
      </c>
      <c r="K76" s="182">
        <f>K72+K73+K74+K75</f>
        <v>43715</v>
      </c>
      <c r="L76" s="182">
        <f>L72+L73+L74+L75</f>
        <v>43715</v>
      </c>
      <c r="M76" s="182">
        <f>M72+M73+M74+M75</f>
        <v>67400</v>
      </c>
      <c r="N76" s="183">
        <f>N72+N73+N74+N75</f>
        <v>1</v>
      </c>
      <c r="P76" s="162"/>
      <c r="Q76" s="162"/>
      <c r="R76" s="162"/>
      <c r="S76" s="162"/>
      <c r="T76" s="163"/>
      <c r="U76" s="164"/>
    </row>
    <row r="77" spans="1:21" s="157" customFormat="1" ht="20.25" customHeight="1">
      <c r="A77" s="318">
        <v>15</v>
      </c>
      <c r="B77" s="318">
        <v>710</v>
      </c>
      <c r="C77" s="310">
        <v>71095</v>
      </c>
      <c r="D77" s="184"/>
      <c r="E77" s="322" t="s">
        <v>197</v>
      </c>
      <c r="F77" s="325" t="s">
        <v>198</v>
      </c>
      <c r="G77" s="310">
        <v>2012</v>
      </c>
      <c r="H77" s="313">
        <v>500869</v>
      </c>
      <c r="I77" s="185" t="s">
        <v>175</v>
      </c>
      <c r="J77" s="168">
        <v>36925</v>
      </c>
      <c r="K77" s="168">
        <v>38206</v>
      </c>
      <c r="L77" s="168">
        <v>29944</v>
      </c>
      <c r="M77" s="168">
        <f>J77+L77</f>
        <v>66869</v>
      </c>
      <c r="N77" s="169">
        <f>M77/H77</f>
        <v>0.13350596662999706</v>
      </c>
      <c r="P77" s="162"/>
      <c r="Q77" s="162"/>
      <c r="R77" s="162"/>
      <c r="S77" s="162"/>
      <c r="T77" s="163"/>
      <c r="U77" s="164"/>
    </row>
    <row r="78" spans="1:21" s="157" customFormat="1" ht="20.25" customHeight="1">
      <c r="A78" s="319"/>
      <c r="B78" s="319"/>
      <c r="C78" s="321"/>
      <c r="D78" s="184"/>
      <c r="E78" s="323"/>
      <c r="F78" s="326"/>
      <c r="G78" s="329"/>
      <c r="H78" s="314"/>
      <c r="I78" s="188" t="s">
        <v>176</v>
      </c>
      <c r="J78" s="172"/>
      <c r="K78" s="172"/>
      <c r="L78" s="172"/>
      <c r="M78" s="172"/>
      <c r="N78" s="173"/>
      <c r="P78" s="162"/>
      <c r="Q78" s="162"/>
      <c r="R78" s="162"/>
      <c r="S78" s="162"/>
      <c r="T78" s="163"/>
      <c r="U78" s="164"/>
    </row>
    <row r="79" spans="1:21" s="157" customFormat="1" ht="20.25" customHeight="1">
      <c r="A79" s="319"/>
      <c r="B79" s="319"/>
      <c r="C79" s="321"/>
      <c r="D79" s="184"/>
      <c r="E79" s="323"/>
      <c r="F79" s="326"/>
      <c r="G79" s="321">
        <v>2014</v>
      </c>
      <c r="H79" s="314"/>
      <c r="I79" s="188" t="s">
        <v>177</v>
      </c>
      <c r="J79" s="172">
        <v>209224</v>
      </c>
      <c r="K79" s="172">
        <v>216514</v>
      </c>
      <c r="L79" s="172">
        <v>169682</v>
      </c>
      <c r="M79" s="172">
        <f>J79+L79</f>
        <v>378906</v>
      </c>
      <c r="N79" s="173">
        <f>M79/H77</f>
        <v>0.7564972078527519</v>
      </c>
      <c r="P79" s="162"/>
      <c r="Q79" s="162"/>
      <c r="R79" s="162"/>
      <c r="S79" s="162"/>
      <c r="T79" s="163"/>
      <c r="U79" s="164"/>
    </row>
    <row r="80" spans="1:21" s="157" customFormat="1" ht="20.25" customHeight="1">
      <c r="A80" s="319"/>
      <c r="B80" s="319"/>
      <c r="C80" s="321"/>
      <c r="D80" s="184"/>
      <c r="E80" s="323"/>
      <c r="F80" s="326"/>
      <c r="G80" s="321"/>
      <c r="H80" s="314"/>
      <c r="I80" s="188" t="s">
        <v>178</v>
      </c>
      <c r="J80" s="189"/>
      <c r="K80" s="189"/>
      <c r="L80" s="189"/>
      <c r="M80" s="189"/>
      <c r="N80" s="190"/>
      <c r="P80" s="162"/>
      <c r="Q80" s="162"/>
      <c r="R80" s="162"/>
      <c r="S80" s="162"/>
      <c r="T80" s="163"/>
      <c r="U80" s="164"/>
    </row>
    <row r="81" spans="1:21" s="157" customFormat="1" ht="20.25" customHeight="1" thickBot="1">
      <c r="A81" s="320"/>
      <c r="B81" s="320"/>
      <c r="C81" s="311"/>
      <c r="D81" s="184"/>
      <c r="E81" s="324"/>
      <c r="F81" s="327"/>
      <c r="G81" s="311"/>
      <c r="H81" s="315"/>
      <c r="I81" s="191" t="s">
        <v>24</v>
      </c>
      <c r="J81" s="182">
        <f>J77+J78+J79+J80</f>
        <v>246149</v>
      </c>
      <c r="K81" s="182">
        <f>K77+K78+K79+K80</f>
        <v>254720</v>
      </c>
      <c r="L81" s="182">
        <f>L77+L78+L79+L80</f>
        <v>199626</v>
      </c>
      <c r="M81" s="182">
        <f>M77+M78+M79+M80</f>
        <v>445775</v>
      </c>
      <c r="N81" s="183">
        <f>N77+N78+N79+N80</f>
        <v>0.8900031744827489</v>
      </c>
      <c r="P81" s="162"/>
      <c r="Q81" s="162"/>
      <c r="R81" s="162"/>
      <c r="S81" s="162"/>
      <c r="T81" s="163"/>
      <c r="U81" s="164"/>
    </row>
    <row r="82" spans="1:21" s="157" customFormat="1" ht="20.25" customHeight="1">
      <c r="A82" s="318">
        <v>16</v>
      </c>
      <c r="B82" s="318">
        <v>710</v>
      </c>
      <c r="C82" s="310">
        <v>71095</v>
      </c>
      <c r="D82" s="184"/>
      <c r="E82" s="322" t="s">
        <v>199</v>
      </c>
      <c r="F82" s="325" t="s">
        <v>192</v>
      </c>
      <c r="G82" s="310">
        <v>2013</v>
      </c>
      <c r="H82" s="313">
        <v>944305</v>
      </c>
      <c r="I82" s="167" t="s">
        <v>175</v>
      </c>
      <c r="J82" s="218">
        <v>42964</v>
      </c>
      <c r="K82" s="206">
        <v>160691</v>
      </c>
      <c r="L82" s="206">
        <v>144450</v>
      </c>
      <c r="M82" s="206">
        <f>J82+L82</f>
        <v>187414</v>
      </c>
      <c r="N82" s="219">
        <f>M82/H82</f>
        <v>0.19846765610687225</v>
      </c>
      <c r="P82" s="162"/>
      <c r="Q82" s="162"/>
      <c r="R82" s="162"/>
      <c r="S82" s="162"/>
      <c r="T82" s="163"/>
      <c r="U82" s="164"/>
    </row>
    <row r="83" spans="1:21" s="157" customFormat="1" ht="20.25" customHeight="1">
      <c r="A83" s="319"/>
      <c r="B83" s="319"/>
      <c r="C83" s="321"/>
      <c r="D83" s="184"/>
      <c r="E83" s="323"/>
      <c r="F83" s="326"/>
      <c r="G83" s="329"/>
      <c r="H83" s="314"/>
      <c r="I83" s="171" t="s">
        <v>176</v>
      </c>
      <c r="J83" s="220"/>
      <c r="K83" s="212"/>
      <c r="L83" s="212"/>
      <c r="M83" s="212"/>
      <c r="N83" s="213"/>
      <c r="P83" s="162"/>
      <c r="Q83" s="162"/>
      <c r="R83" s="162"/>
      <c r="S83" s="162"/>
      <c r="T83" s="163"/>
      <c r="U83" s="164"/>
    </row>
    <row r="84" spans="1:21" s="157" customFormat="1" ht="20.25" customHeight="1">
      <c r="A84" s="319"/>
      <c r="B84" s="319"/>
      <c r="C84" s="321"/>
      <c r="D84" s="184"/>
      <c r="E84" s="323"/>
      <c r="F84" s="326"/>
      <c r="G84" s="321">
        <v>2015</v>
      </c>
      <c r="H84" s="314"/>
      <c r="I84" s="171" t="s">
        <v>177</v>
      </c>
      <c r="J84" s="221">
        <v>130013</v>
      </c>
      <c r="K84" s="210">
        <v>480650</v>
      </c>
      <c r="L84" s="210">
        <v>433350</v>
      </c>
      <c r="M84" s="210">
        <f>J84+L84</f>
        <v>563363</v>
      </c>
      <c r="N84" s="222">
        <f>M84/H82</f>
        <v>0.5965900847713398</v>
      </c>
      <c r="P84" s="162"/>
      <c r="Q84" s="162"/>
      <c r="R84" s="162"/>
      <c r="S84" s="162"/>
      <c r="T84" s="163"/>
      <c r="U84" s="164"/>
    </row>
    <row r="85" spans="1:21" s="157" customFormat="1" ht="20.25" customHeight="1">
      <c r="A85" s="319"/>
      <c r="B85" s="319"/>
      <c r="C85" s="321"/>
      <c r="D85" s="184"/>
      <c r="E85" s="323"/>
      <c r="F85" s="326"/>
      <c r="G85" s="321"/>
      <c r="H85" s="314"/>
      <c r="I85" s="171" t="s">
        <v>178</v>
      </c>
      <c r="J85" s="220"/>
      <c r="K85" s="212"/>
      <c r="L85" s="212"/>
      <c r="M85" s="212"/>
      <c r="N85" s="213"/>
      <c r="P85" s="162"/>
      <c r="Q85" s="162"/>
      <c r="R85" s="162"/>
      <c r="S85" s="162"/>
      <c r="T85" s="163"/>
      <c r="U85" s="164"/>
    </row>
    <row r="86" spans="1:21" s="157" customFormat="1" ht="20.25" customHeight="1" thickBot="1">
      <c r="A86" s="320"/>
      <c r="B86" s="320"/>
      <c r="C86" s="311"/>
      <c r="D86" s="184"/>
      <c r="E86" s="324"/>
      <c r="F86" s="327"/>
      <c r="G86" s="311"/>
      <c r="H86" s="315"/>
      <c r="I86" s="181" t="s">
        <v>24</v>
      </c>
      <c r="J86" s="223">
        <f>J82+J83+J84+J85</f>
        <v>172977</v>
      </c>
      <c r="K86" s="182">
        <f>K82+K83+K84+K85</f>
        <v>641341</v>
      </c>
      <c r="L86" s="182">
        <f>L82+L83+L84+L85</f>
        <v>577800</v>
      </c>
      <c r="M86" s="182">
        <f>M82+M83+M84+M85</f>
        <v>750777</v>
      </c>
      <c r="N86" s="183">
        <f>M86/H82</f>
        <v>0.795057740878212</v>
      </c>
      <c r="P86" s="162"/>
      <c r="Q86" s="162"/>
      <c r="R86" s="162"/>
      <c r="S86" s="162"/>
      <c r="T86" s="163"/>
      <c r="U86" s="164"/>
    </row>
    <row r="87" spans="1:21" s="157" customFormat="1" ht="15.75" customHeight="1">
      <c r="A87" s="318">
        <v>17</v>
      </c>
      <c r="B87" s="318">
        <v>710</v>
      </c>
      <c r="C87" s="310">
        <v>71095</v>
      </c>
      <c r="D87" s="184"/>
      <c r="E87" s="322" t="s">
        <v>200</v>
      </c>
      <c r="F87" s="325" t="s">
        <v>192</v>
      </c>
      <c r="G87" s="310">
        <v>2013</v>
      </c>
      <c r="H87" s="313">
        <v>119662</v>
      </c>
      <c r="I87" s="167" t="s">
        <v>175</v>
      </c>
      <c r="J87" s="218"/>
      <c r="K87" s="206"/>
      <c r="L87" s="206"/>
      <c r="M87" s="206"/>
      <c r="N87" s="219"/>
      <c r="P87" s="162"/>
      <c r="Q87" s="162"/>
      <c r="R87" s="162"/>
      <c r="S87" s="162"/>
      <c r="T87" s="163"/>
      <c r="U87" s="164"/>
    </row>
    <row r="88" spans="1:21" s="157" customFormat="1" ht="15.75" customHeight="1">
      <c r="A88" s="319"/>
      <c r="B88" s="319"/>
      <c r="C88" s="321"/>
      <c r="D88" s="184"/>
      <c r="E88" s="323"/>
      <c r="F88" s="326"/>
      <c r="G88" s="329"/>
      <c r="H88" s="314"/>
      <c r="I88" s="171" t="s">
        <v>176</v>
      </c>
      <c r="J88" s="224">
        <v>1580</v>
      </c>
      <c r="K88" s="172">
        <v>16369</v>
      </c>
      <c r="L88" s="172">
        <v>15802</v>
      </c>
      <c r="M88" s="172">
        <f>J88+L88</f>
        <v>17382</v>
      </c>
      <c r="N88" s="173">
        <f>M88/H87</f>
        <v>0.14525914659624609</v>
      </c>
      <c r="P88" s="162"/>
      <c r="Q88" s="162"/>
      <c r="R88" s="162"/>
      <c r="S88" s="162"/>
      <c r="T88" s="163"/>
      <c r="U88" s="164"/>
    </row>
    <row r="89" spans="1:21" s="157" customFormat="1" ht="15.75" customHeight="1">
      <c r="A89" s="319"/>
      <c r="B89" s="319"/>
      <c r="C89" s="321"/>
      <c r="D89" s="184"/>
      <c r="E89" s="323"/>
      <c r="F89" s="326"/>
      <c r="G89" s="321">
        <v>2014</v>
      </c>
      <c r="H89" s="314"/>
      <c r="I89" s="171" t="s">
        <v>177</v>
      </c>
      <c r="J89" s="221">
        <v>8951</v>
      </c>
      <c r="K89" s="210">
        <v>92762</v>
      </c>
      <c r="L89" s="210">
        <v>89545</v>
      </c>
      <c r="M89" s="210">
        <f>J89+L89</f>
        <v>98496</v>
      </c>
      <c r="N89" s="222">
        <f>M89/H87</f>
        <v>0.8231184503016831</v>
      </c>
      <c r="P89" s="162"/>
      <c r="Q89" s="162"/>
      <c r="R89" s="162"/>
      <c r="S89" s="162"/>
      <c r="T89" s="163"/>
      <c r="U89" s="164"/>
    </row>
    <row r="90" spans="1:21" s="157" customFormat="1" ht="15.75" customHeight="1">
      <c r="A90" s="319"/>
      <c r="B90" s="319"/>
      <c r="C90" s="321"/>
      <c r="D90" s="184"/>
      <c r="E90" s="323"/>
      <c r="F90" s="326"/>
      <c r="G90" s="321"/>
      <c r="H90" s="314"/>
      <c r="I90" s="171" t="s">
        <v>178</v>
      </c>
      <c r="J90" s="220"/>
      <c r="K90" s="212"/>
      <c r="L90" s="212"/>
      <c r="M90" s="212"/>
      <c r="N90" s="213"/>
      <c r="P90" s="162"/>
      <c r="Q90" s="162"/>
      <c r="R90" s="162"/>
      <c r="S90" s="162"/>
      <c r="T90" s="163"/>
      <c r="U90" s="164"/>
    </row>
    <row r="91" spans="1:21" s="157" customFormat="1" ht="15.75" customHeight="1" thickBot="1">
      <c r="A91" s="320"/>
      <c r="B91" s="320"/>
      <c r="C91" s="311"/>
      <c r="D91" s="184"/>
      <c r="E91" s="324"/>
      <c r="F91" s="327"/>
      <c r="G91" s="311"/>
      <c r="H91" s="315"/>
      <c r="I91" s="181" t="s">
        <v>24</v>
      </c>
      <c r="J91" s="223">
        <f>J87+J88+J89+J90</f>
        <v>10531</v>
      </c>
      <c r="K91" s="182">
        <f>K87+K88+K89+K90</f>
        <v>109131</v>
      </c>
      <c r="L91" s="182">
        <f>L87+L88+L89+L90</f>
        <v>105347</v>
      </c>
      <c r="M91" s="182">
        <f>M87+M88+M89+M90</f>
        <v>115878</v>
      </c>
      <c r="N91" s="183">
        <f>M91/H87</f>
        <v>0.9683775968979291</v>
      </c>
      <c r="P91" s="162"/>
      <c r="Q91" s="162"/>
      <c r="R91" s="162"/>
      <c r="S91" s="162"/>
      <c r="T91" s="163"/>
      <c r="U91" s="164"/>
    </row>
    <row r="92" spans="1:21" s="157" customFormat="1" ht="24.75" customHeight="1">
      <c r="A92" s="318">
        <v>18</v>
      </c>
      <c r="B92" s="318">
        <v>750</v>
      </c>
      <c r="C92" s="310">
        <v>75095</v>
      </c>
      <c r="D92" s="184"/>
      <c r="E92" s="322" t="s">
        <v>201</v>
      </c>
      <c r="F92" s="325" t="s">
        <v>180</v>
      </c>
      <c r="G92" s="310">
        <v>2012</v>
      </c>
      <c r="H92" s="313">
        <v>251063</v>
      </c>
      <c r="I92" s="167" t="s">
        <v>175</v>
      </c>
      <c r="J92" s="168">
        <v>14178</v>
      </c>
      <c r="K92" s="168">
        <v>10933</v>
      </c>
      <c r="L92" s="168">
        <v>5806</v>
      </c>
      <c r="M92" s="168">
        <f>J92+L92</f>
        <v>19984</v>
      </c>
      <c r="N92" s="169">
        <f>M92/H92</f>
        <v>0.07959755121224553</v>
      </c>
      <c r="P92" s="162"/>
      <c r="Q92" s="162"/>
      <c r="R92" s="162"/>
      <c r="S92" s="162"/>
      <c r="T92" s="163"/>
      <c r="U92" s="164"/>
    </row>
    <row r="93" spans="1:21" s="157" customFormat="1" ht="24.75" customHeight="1">
      <c r="A93" s="319"/>
      <c r="B93" s="319"/>
      <c r="C93" s="321"/>
      <c r="D93" s="184"/>
      <c r="E93" s="323"/>
      <c r="F93" s="326"/>
      <c r="G93" s="329"/>
      <c r="H93" s="314"/>
      <c r="I93" s="171" t="s">
        <v>176</v>
      </c>
      <c r="J93" s="172"/>
      <c r="K93" s="172"/>
      <c r="L93" s="172"/>
      <c r="M93" s="172"/>
      <c r="N93" s="173"/>
      <c r="P93" s="162"/>
      <c r="Q93" s="162"/>
      <c r="R93" s="162"/>
      <c r="S93" s="162"/>
      <c r="T93" s="163"/>
      <c r="U93" s="164"/>
    </row>
    <row r="94" spans="1:21" s="157" customFormat="1" ht="24.75" customHeight="1">
      <c r="A94" s="319"/>
      <c r="B94" s="319"/>
      <c r="C94" s="321"/>
      <c r="D94" s="184"/>
      <c r="E94" s="323"/>
      <c r="F94" s="326"/>
      <c r="G94" s="321">
        <v>2014</v>
      </c>
      <c r="H94" s="314"/>
      <c r="I94" s="171" t="s">
        <v>177</v>
      </c>
      <c r="J94" s="172">
        <v>127583</v>
      </c>
      <c r="K94" s="172">
        <v>98369</v>
      </c>
      <c r="L94" s="172">
        <v>52239</v>
      </c>
      <c r="M94" s="172">
        <f>J94+L94</f>
        <v>179822</v>
      </c>
      <c r="N94" s="173">
        <f>M94/H92</f>
        <v>0.7162425367338079</v>
      </c>
      <c r="P94" s="162"/>
      <c r="Q94" s="162"/>
      <c r="R94" s="162"/>
      <c r="S94" s="162"/>
      <c r="T94" s="163"/>
      <c r="U94" s="164"/>
    </row>
    <row r="95" spans="1:21" s="157" customFormat="1" ht="24.75" customHeight="1">
      <c r="A95" s="319"/>
      <c r="B95" s="319"/>
      <c r="C95" s="321"/>
      <c r="D95" s="184"/>
      <c r="E95" s="323"/>
      <c r="F95" s="326"/>
      <c r="G95" s="321"/>
      <c r="H95" s="314"/>
      <c r="I95" s="171" t="s">
        <v>178</v>
      </c>
      <c r="J95" s="172"/>
      <c r="K95" s="172"/>
      <c r="L95" s="172"/>
      <c r="M95" s="172"/>
      <c r="N95" s="173"/>
      <c r="P95" s="162"/>
      <c r="Q95" s="162"/>
      <c r="R95" s="162"/>
      <c r="S95" s="162"/>
      <c r="T95" s="163"/>
      <c r="U95" s="164"/>
    </row>
    <row r="96" spans="1:21" s="157" customFormat="1" ht="24.75" customHeight="1" thickBot="1">
      <c r="A96" s="320"/>
      <c r="B96" s="320"/>
      <c r="C96" s="311"/>
      <c r="D96" s="184"/>
      <c r="E96" s="324"/>
      <c r="F96" s="327"/>
      <c r="G96" s="311"/>
      <c r="H96" s="315"/>
      <c r="I96" s="181" t="s">
        <v>24</v>
      </c>
      <c r="J96" s="182">
        <f>J92+J93+J94+J95</f>
        <v>141761</v>
      </c>
      <c r="K96" s="182">
        <f>K92+K93+K94+K95</f>
        <v>109302</v>
      </c>
      <c r="L96" s="182">
        <f>L92+L93+L94+L95</f>
        <v>58045</v>
      </c>
      <c r="M96" s="182">
        <f>M92+M93+M94+M95</f>
        <v>199806</v>
      </c>
      <c r="N96" s="183">
        <f>N92+N93+N94+N95</f>
        <v>0.7958400879460534</v>
      </c>
      <c r="P96" s="162"/>
      <c r="Q96" s="162"/>
      <c r="R96" s="162"/>
      <c r="S96" s="162"/>
      <c r="T96" s="163"/>
      <c r="U96" s="164"/>
    </row>
    <row r="97" spans="1:21" s="157" customFormat="1" ht="18.75" customHeight="1">
      <c r="A97" s="318">
        <v>19</v>
      </c>
      <c r="B97" s="318">
        <v>750</v>
      </c>
      <c r="C97" s="310">
        <v>75095</v>
      </c>
      <c r="D97" s="184"/>
      <c r="E97" s="322" t="s">
        <v>202</v>
      </c>
      <c r="F97" s="325" t="s">
        <v>203</v>
      </c>
      <c r="G97" s="310">
        <v>2014</v>
      </c>
      <c r="H97" s="313">
        <v>2587060</v>
      </c>
      <c r="I97" s="167" t="s">
        <v>175</v>
      </c>
      <c r="J97" s="168">
        <v>0</v>
      </c>
      <c r="K97" s="168">
        <v>69612</v>
      </c>
      <c r="L97" s="168">
        <v>64798</v>
      </c>
      <c r="M97" s="168">
        <f>J97+L97</f>
        <v>64798</v>
      </c>
      <c r="N97" s="169">
        <f>M97/H97</f>
        <v>0.025046964507974303</v>
      </c>
      <c r="P97" s="162"/>
      <c r="Q97" s="162"/>
      <c r="R97" s="162"/>
      <c r="S97" s="162"/>
      <c r="T97" s="163"/>
      <c r="U97" s="164"/>
    </row>
    <row r="98" spans="1:21" s="157" customFormat="1" ht="18.75" customHeight="1">
      <c r="A98" s="319"/>
      <c r="B98" s="319"/>
      <c r="C98" s="321"/>
      <c r="D98" s="184"/>
      <c r="E98" s="323"/>
      <c r="F98" s="326"/>
      <c r="G98" s="329"/>
      <c r="H98" s="314"/>
      <c r="I98" s="171" t="s">
        <v>176</v>
      </c>
      <c r="J98" s="172"/>
      <c r="K98" s="172">
        <v>67058</v>
      </c>
      <c r="L98" s="172">
        <v>62422</v>
      </c>
      <c r="M98" s="172">
        <f>J98+L98</f>
        <v>62422</v>
      </c>
      <c r="N98" s="173">
        <f>M98/H97</f>
        <v>0.024128547463143492</v>
      </c>
      <c r="P98" s="162"/>
      <c r="Q98" s="162"/>
      <c r="R98" s="162"/>
      <c r="S98" s="162"/>
      <c r="T98" s="163"/>
      <c r="U98" s="164"/>
    </row>
    <row r="99" spans="1:21" s="157" customFormat="1" ht="18.75" customHeight="1">
      <c r="A99" s="319"/>
      <c r="B99" s="319"/>
      <c r="C99" s="321"/>
      <c r="D99" s="184"/>
      <c r="E99" s="323"/>
      <c r="F99" s="326"/>
      <c r="G99" s="321">
        <v>2016</v>
      </c>
      <c r="H99" s="314"/>
      <c r="I99" s="171" t="s">
        <v>177</v>
      </c>
      <c r="J99" s="172">
        <v>0</v>
      </c>
      <c r="K99" s="172">
        <v>327404</v>
      </c>
      <c r="L99" s="172">
        <v>304760</v>
      </c>
      <c r="M99" s="172">
        <f>J99+L99</f>
        <v>304760</v>
      </c>
      <c r="N99" s="173">
        <f>M99/H97</f>
        <v>0.11780167448764234</v>
      </c>
      <c r="P99" s="162"/>
      <c r="Q99" s="162"/>
      <c r="R99" s="162"/>
      <c r="S99" s="162"/>
      <c r="T99" s="163"/>
      <c r="U99" s="164"/>
    </row>
    <row r="100" spans="1:21" s="157" customFormat="1" ht="18.75" customHeight="1">
      <c r="A100" s="319"/>
      <c r="B100" s="319"/>
      <c r="C100" s="321"/>
      <c r="D100" s="184"/>
      <c r="E100" s="323"/>
      <c r="F100" s="326"/>
      <c r="G100" s="321"/>
      <c r="H100" s="314"/>
      <c r="I100" s="171" t="s">
        <v>178</v>
      </c>
      <c r="J100" s="172"/>
      <c r="K100" s="172"/>
      <c r="L100" s="172"/>
      <c r="M100" s="172"/>
      <c r="N100" s="173"/>
      <c r="P100" s="162"/>
      <c r="Q100" s="162"/>
      <c r="R100" s="162"/>
      <c r="S100" s="162"/>
      <c r="T100" s="163"/>
      <c r="U100" s="164"/>
    </row>
    <row r="101" spans="1:21" s="157" customFormat="1" ht="18.75" customHeight="1" thickBot="1">
      <c r="A101" s="320"/>
      <c r="B101" s="320"/>
      <c r="C101" s="311"/>
      <c r="D101" s="184"/>
      <c r="E101" s="324"/>
      <c r="F101" s="327"/>
      <c r="G101" s="311"/>
      <c r="H101" s="315"/>
      <c r="I101" s="181" t="s">
        <v>24</v>
      </c>
      <c r="J101" s="182">
        <f>J97+J98+J99+J100</f>
        <v>0</v>
      </c>
      <c r="K101" s="182">
        <f>K97+K98+K99+K100</f>
        <v>464074</v>
      </c>
      <c r="L101" s="182">
        <f>L97+L98+L99+L100</f>
        <v>431980</v>
      </c>
      <c r="M101" s="182">
        <f>M97+M98+M99+M100</f>
        <v>431980</v>
      </c>
      <c r="N101" s="183">
        <f>N97+N98+N99+N100</f>
        <v>0.16697718645876014</v>
      </c>
      <c r="P101" s="162"/>
      <c r="Q101" s="162"/>
      <c r="R101" s="162"/>
      <c r="S101" s="162"/>
      <c r="T101" s="163"/>
      <c r="U101" s="164"/>
    </row>
    <row r="102" spans="1:21" s="157" customFormat="1" ht="14.25" customHeight="1">
      <c r="A102" s="318">
        <v>20</v>
      </c>
      <c r="B102" s="310" t="s">
        <v>204</v>
      </c>
      <c r="C102" s="310" t="s">
        <v>205</v>
      </c>
      <c r="D102" s="184"/>
      <c r="E102" s="322" t="s">
        <v>206</v>
      </c>
      <c r="F102" s="325" t="s">
        <v>207</v>
      </c>
      <c r="G102" s="328">
        <v>2010</v>
      </c>
      <c r="H102" s="313">
        <v>9049738</v>
      </c>
      <c r="I102" s="167" t="s">
        <v>175</v>
      </c>
      <c r="J102" s="168">
        <v>1872540</v>
      </c>
      <c r="K102" s="168">
        <v>51973</v>
      </c>
      <c r="L102" s="168">
        <v>17203</v>
      </c>
      <c r="M102" s="168">
        <f>J102+L102</f>
        <v>1889743</v>
      </c>
      <c r="N102" s="169">
        <f>M102/H102</f>
        <v>0.20881742653765226</v>
      </c>
      <c r="P102" s="162"/>
      <c r="Q102" s="162"/>
      <c r="R102" s="162"/>
      <c r="S102" s="162"/>
      <c r="T102" s="163"/>
      <c r="U102" s="164"/>
    </row>
    <row r="103" spans="1:21" s="157" customFormat="1" ht="14.25" customHeight="1">
      <c r="A103" s="319"/>
      <c r="B103" s="321"/>
      <c r="C103" s="321"/>
      <c r="D103" s="184"/>
      <c r="E103" s="323"/>
      <c r="F103" s="326"/>
      <c r="G103" s="316"/>
      <c r="H103" s="314"/>
      <c r="I103" s="171" t="s">
        <v>176</v>
      </c>
      <c r="J103" s="172"/>
      <c r="K103" s="172">
        <v>0</v>
      </c>
      <c r="L103" s="172"/>
      <c r="M103" s="172">
        <f>J103+L103</f>
        <v>0</v>
      </c>
      <c r="N103" s="173">
        <f>M103/H102</f>
        <v>0</v>
      </c>
      <c r="P103" s="162"/>
      <c r="Q103" s="162"/>
      <c r="R103" s="162"/>
      <c r="S103" s="162"/>
      <c r="T103" s="163"/>
      <c r="U103" s="164"/>
    </row>
    <row r="104" spans="1:21" s="157" customFormat="1" ht="14.25" customHeight="1">
      <c r="A104" s="319"/>
      <c r="B104" s="321"/>
      <c r="C104" s="321"/>
      <c r="D104" s="184"/>
      <c r="E104" s="323"/>
      <c r="F104" s="326"/>
      <c r="G104" s="316">
        <v>2015</v>
      </c>
      <c r="H104" s="314"/>
      <c r="I104" s="171" t="s">
        <v>177</v>
      </c>
      <c r="J104" s="172">
        <v>5617578</v>
      </c>
      <c r="K104" s="172">
        <v>155914</v>
      </c>
      <c r="L104" s="172">
        <v>51609</v>
      </c>
      <c r="M104" s="172">
        <f>J104+L104</f>
        <v>5669187</v>
      </c>
      <c r="N104" s="173">
        <f>M104/H102</f>
        <v>0.62644763859462</v>
      </c>
      <c r="P104" s="162"/>
      <c r="Q104" s="162"/>
      <c r="R104" s="162"/>
      <c r="S104" s="162"/>
      <c r="T104" s="163"/>
      <c r="U104" s="164"/>
    </row>
    <row r="105" spans="1:21" s="157" customFormat="1" ht="14.25" customHeight="1">
      <c r="A105" s="319"/>
      <c r="B105" s="321"/>
      <c r="C105" s="321"/>
      <c r="D105" s="184"/>
      <c r="E105" s="323"/>
      <c r="F105" s="326"/>
      <c r="G105" s="316"/>
      <c r="H105" s="314"/>
      <c r="I105" s="171" t="s">
        <v>178</v>
      </c>
      <c r="J105" s="172">
        <v>177286</v>
      </c>
      <c r="K105" s="172">
        <v>7410</v>
      </c>
      <c r="L105" s="172">
        <v>2084</v>
      </c>
      <c r="M105" s="172">
        <f>J105+L105</f>
        <v>179370</v>
      </c>
      <c r="N105" s="173">
        <f>M105/H102</f>
        <v>0.01982046331065054</v>
      </c>
      <c r="P105" s="162"/>
      <c r="Q105" s="162"/>
      <c r="R105" s="162"/>
      <c r="S105" s="162"/>
      <c r="T105" s="163"/>
      <c r="U105" s="164"/>
    </row>
    <row r="106" spans="1:21" s="157" customFormat="1" ht="14.25" customHeight="1" thickBot="1">
      <c r="A106" s="320"/>
      <c r="B106" s="311"/>
      <c r="C106" s="311"/>
      <c r="D106" s="184"/>
      <c r="E106" s="324"/>
      <c r="F106" s="327"/>
      <c r="G106" s="317"/>
      <c r="H106" s="315"/>
      <c r="I106" s="181" t="s">
        <v>24</v>
      </c>
      <c r="J106" s="182">
        <f>J102+J103+J104+J105</f>
        <v>7667404</v>
      </c>
      <c r="K106" s="182">
        <f>K102+K103+K104+K105</f>
        <v>215297</v>
      </c>
      <c r="L106" s="182">
        <f>L102+L103+L104+L105</f>
        <v>70896</v>
      </c>
      <c r="M106" s="182">
        <f>M102+M103+M104+M105</f>
        <v>7738300</v>
      </c>
      <c r="N106" s="183">
        <f>N102+N103+N104+N105</f>
        <v>0.8550855284429228</v>
      </c>
      <c r="P106" s="162"/>
      <c r="Q106" s="162"/>
      <c r="R106" s="162"/>
      <c r="S106" s="162"/>
      <c r="T106" s="163"/>
      <c r="U106" s="164"/>
    </row>
    <row r="107" spans="1:21" s="157" customFormat="1" ht="15" customHeight="1">
      <c r="A107" s="318">
        <v>21</v>
      </c>
      <c r="B107" s="310">
        <v>801</v>
      </c>
      <c r="C107" s="310">
        <v>80101</v>
      </c>
      <c r="D107" s="184"/>
      <c r="E107" s="322" t="s">
        <v>208</v>
      </c>
      <c r="F107" s="325" t="s">
        <v>209</v>
      </c>
      <c r="G107" s="328">
        <v>2012</v>
      </c>
      <c r="H107" s="313">
        <v>78866</v>
      </c>
      <c r="I107" s="167" t="s">
        <v>175</v>
      </c>
      <c r="J107" s="168"/>
      <c r="K107" s="168"/>
      <c r="L107" s="168"/>
      <c r="M107" s="168"/>
      <c r="N107" s="169"/>
      <c r="P107" s="162"/>
      <c r="Q107" s="162"/>
      <c r="R107" s="162"/>
      <c r="S107" s="162"/>
      <c r="T107" s="163"/>
      <c r="U107" s="164"/>
    </row>
    <row r="108" spans="1:21" s="157" customFormat="1" ht="15" customHeight="1">
      <c r="A108" s="319"/>
      <c r="B108" s="321"/>
      <c r="C108" s="321"/>
      <c r="D108" s="184"/>
      <c r="E108" s="323"/>
      <c r="F108" s="326"/>
      <c r="G108" s="316"/>
      <c r="H108" s="314"/>
      <c r="I108" s="171" t="s">
        <v>176</v>
      </c>
      <c r="J108" s="172"/>
      <c r="K108" s="172"/>
      <c r="L108" s="172"/>
      <c r="M108" s="172"/>
      <c r="N108" s="173"/>
      <c r="P108" s="162"/>
      <c r="Q108" s="162"/>
      <c r="R108" s="162"/>
      <c r="S108" s="162"/>
      <c r="T108" s="163"/>
      <c r="U108" s="164"/>
    </row>
    <row r="109" spans="1:21" s="157" customFormat="1" ht="15" customHeight="1">
      <c r="A109" s="319"/>
      <c r="B109" s="321"/>
      <c r="C109" s="321"/>
      <c r="D109" s="184"/>
      <c r="E109" s="323"/>
      <c r="F109" s="326"/>
      <c r="G109" s="316">
        <v>2014</v>
      </c>
      <c r="H109" s="314"/>
      <c r="I109" s="171" t="s">
        <v>177</v>
      </c>
      <c r="J109" s="172">
        <v>57986</v>
      </c>
      <c r="K109" s="172">
        <v>20880</v>
      </c>
      <c r="L109" s="172">
        <v>16429</v>
      </c>
      <c r="M109" s="172">
        <f>J109+L109</f>
        <v>74415</v>
      </c>
      <c r="N109" s="173">
        <f>M109/H107</f>
        <v>0.9435624984150331</v>
      </c>
      <c r="P109" s="162"/>
      <c r="Q109" s="162"/>
      <c r="R109" s="162"/>
      <c r="S109" s="162"/>
      <c r="T109" s="163"/>
      <c r="U109" s="164"/>
    </row>
    <row r="110" spans="1:21" s="157" customFormat="1" ht="15" customHeight="1">
      <c r="A110" s="319"/>
      <c r="B110" s="321"/>
      <c r="C110" s="321"/>
      <c r="D110" s="184"/>
      <c r="E110" s="323"/>
      <c r="F110" s="326"/>
      <c r="G110" s="316"/>
      <c r="H110" s="314"/>
      <c r="I110" s="171" t="s">
        <v>178</v>
      </c>
      <c r="J110" s="172"/>
      <c r="K110" s="172"/>
      <c r="L110" s="172"/>
      <c r="M110" s="172"/>
      <c r="N110" s="173"/>
      <c r="P110" s="162"/>
      <c r="Q110" s="162"/>
      <c r="R110" s="162"/>
      <c r="S110" s="162"/>
      <c r="T110" s="163"/>
      <c r="U110" s="164"/>
    </row>
    <row r="111" spans="1:21" s="157" customFormat="1" ht="15" customHeight="1" thickBot="1">
      <c r="A111" s="320"/>
      <c r="B111" s="311"/>
      <c r="C111" s="311"/>
      <c r="D111" s="184"/>
      <c r="E111" s="324"/>
      <c r="F111" s="327"/>
      <c r="G111" s="317"/>
      <c r="H111" s="315"/>
      <c r="I111" s="181" t="s">
        <v>24</v>
      </c>
      <c r="J111" s="182">
        <f>J107+J108+J109+J110</f>
        <v>57986</v>
      </c>
      <c r="K111" s="182">
        <f>K107+K108+K109+K110</f>
        <v>20880</v>
      </c>
      <c r="L111" s="182">
        <f>L107+L108+L109+L110</f>
        <v>16429</v>
      </c>
      <c r="M111" s="182">
        <f>M107+M108+M109+M110</f>
        <v>74415</v>
      </c>
      <c r="N111" s="183">
        <f>N107+N108+N109+N110</f>
        <v>0.9435624984150331</v>
      </c>
      <c r="P111" s="162"/>
      <c r="Q111" s="162"/>
      <c r="R111" s="162"/>
      <c r="S111" s="162"/>
      <c r="T111" s="163"/>
      <c r="U111" s="164"/>
    </row>
    <row r="112" spans="1:21" s="157" customFormat="1" ht="15" customHeight="1">
      <c r="A112" s="318">
        <v>21</v>
      </c>
      <c r="B112" s="310">
        <v>801</v>
      </c>
      <c r="C112" s="310">
        <v>80110</v>
      </c>
      <c r="D112" s="184"/>
      <c r="E112" s="322" t="s">
        <v>208</v>
      </c>
      <c r="F112" s="325" t="s">
        <v>210</v>
      </c>
      <c r="G112" s="328">
        <v>2012</v>
      </c>
      <c r="H112" s="313">
        <v>80086</v>
      </c>
      <c r="I112" s="167" t="s">
        <v>175</v>
      </c>
      <c r="J112" s="168"/>
      <c r="K112" s="168"/>
      <c r="L112" s="168"/>
      <c r="M112" s="168"/>
      <c r="N112" s="169"/>
      <c r="P112" s="162"/>
      <c r="Q112" s="162"/>
      <c r="R112" s="162"/>
      <c r="S112" s="162"/>
      <c r="T112" s="163"/>
      <c r="U112" s="164"/>
    </row>
    <row r="113" spans="1:21" s="157" customFormat="1" ht="15" customHeight="1">
      <c r="A113" s="319"/>
      <c r="B113" s="321"/>
      <c r="C113" s="321"/>
      <c r="D113" s="184"/>
      <c r="E113" s="323"/>
      <c r="F113" s="326"/>
      <c r="G113" s="316"/>
      <c r="H113" s="314"/>
      <c r="I113" s="171" t="s">
        <v>176</v>
      </c>
      <c r="J113" s="172"/>
      <c r="K113" s="172"/>
      <c r="L113" s="172"/>
      <c r="M113" s="172"/>
      <c r="N113" s="173"/>
      <c r="P113" s="162"/>
      <c r="Q113" s="162"/>
      <c r="R113" s="162"/>
      <c r="S113" s="162"/>
      <c r="T113" s="163"/>
      <c r="U113" s="164"/>
    </row>
    <row r="114" spans="1:21" s="157" customFormat="1" ht="15" customHeight="1">
      <c r="A114" s="319"/>
      <c r="B114" s="321"/>
      <c r="C114" s="321"/>
      <c r="D114" s="184"/>
      <c r="E114" s="323"/>
      <c r="F114" s="326"/>
      <c r="G114" s="316">
        <v>2014</v>
      </c>
      <c r="H114" s="314"/>
      <c r="I114" s="171" t="s">
        <v>177</v>
      </c>
      <c r="J114" s="172">
        <v>40125</v>
      </c>
      <c r="K114" s="172">
        <v>39961</v>
      </c>
      <c r="L114" s="172">
        <v>39936</v>
      </c>
      <c r="M114" s="172">
        <f>J114+L114</f>
        <v>80061</v>
      </c>
      <c r="N114" s="173">
        <f>M114/H112</f>
        <v>0.999687835576755</v>
      </c>
      <c r="P114" s="162"/>
      <c r="Q114" s="162"/>
      <c r="R114" s="162"/>
      <c r="S114" s="162"/>
      <c r="T114" s="163"/>
      <c r="U114" s="164"/>
    </row>
    <row r="115" spans="1:21" s="157" customFormat="1" ht="15" customHeight="1">
      <c r="A115" s="319"/>
      <c r="B115" s="321"/>
      <c r="C115" s="321"/>
      <c r="D115" s="184"/>
      <c r="E115" s="323"/>
      <c r="F115" s="326"/>
      <c r="G115" s="316"/>
      <c r="H115" s="314"/>
      <c r="I115" s="171" t="s">
        <v>178</v>
      </c>
      <c r="J115" s="172"/>
      <c r="K115" s="172"/>
      <c r="L115" s="172"/>
      <c r="M115" s="172"/>
      <c r="N115" s="173"/>
      <c r="P115" s="162"/>
      <c r="Q115" s="162"/>
      <c r="R115" s="162"/>
      <c r="S115" s="162"/>
      <c r="T115" s="163"/>
      <c r="U115" s="164"/>
    </row>
    <row r="116" spans="1:21" s="157" customFormat="1" ht="15" customHeight="1" thickBot="1">
      <c r="A116" s="320"/>
      <c r="B116" s="311"/>
      <c r="C116" s="311"/>
      <c r="D116" s="184"/>
      <c r="E116" s="324"/>
      <c r="F116" s="327"/>
      <c r="G116" s="317"/>
      <c r="H116" s="315"/>
      <c r="I116" s="181" t="s">
        <v>24</v>
      </c>
      <c r="J116" s="182">
        <f>J112+J113+J114+J115</f>
        <v>40125</v>
      </c>
      <c r="K116" s="182">
        <f>K112+K113+K114+K115</f>
        <v>39961</v>
      </c>
      <c r="L116" s="182">
        <f>L112+L113+L114+L115</f>
        <v>39936</v>
      </c>
      <c r="M116" s="182">
        <f>M112+M113+M114+M115</f>
        <v>80061</v>
      </c>
      <c r="N116" s="183">
        <f>N112+N113+N114+N115</f>
        <v>0.999687835576755</v>
      </c>
      <c r="P116" s="162"/>
      <c r="Q116" s="162"/>
      <c r="R116" s="162"/>
      <c r="S116" s="162"/>
      <c r="T116" s="163"/>
      <c r="U116" s="164"/>
    </row>
    <row r="117" spans="1:21" s="157" customFormat="1" ht="11.25">
      <c r="A117" s="318">
        <v>22</v>
      </c>
      <c r="B117" s="310">
        <v>801</v>
      </c>
      <c r="C117" s="310">
        <v>80110</v>
      </c>
      <c r="D117" s="184"/>
      <c r="E117" s="322" t="s">
        <v>211</v>
      </c>
      <c r="F117" s="325" t="s">
        <v>212</v>
      </c>
      <c r="G117" s="328">
        <v>2013</v>
      </c>
      <c r="H117" s="313">
        <v>81880</v>
      </c>
      <c r="I117" s="167" t="s">
        <v>175</v>
      </c>
      <c r="J117" s="168"/>
      <c r="K117" s="168"/>
      <c r="L117" s="168"/>
      <c r="M117" s="168"/>
      <c r="N117" s="169"/>
      <c r="P117" s="162"/>
      <c r="Q117" s="162"/>
      <c r="R117" s="162"/>
      <c r="S117" s="162"/>
      <c r="T117" s="163"/>
      <c r="U117" s="164"/>
    </row>
    <row r="118" spans="1:21" s="157" customFormat="1" ht="11.25">
      <c r="A118" s="319"/>
      <c r="B118" s="321"/>
      <c r="C118" s="321"/>
      <c r="D118" s="184"/>
      <c r="E118" s="323"/>
      <c r="F118" s="326"/>
      <c r="G118" s="316"/>
      <c r="H118" s="314"/>
      <c r="I118" s="171" t="s">
        <v>176</v>
      </c>
      <c r="J118" s="172"/>
      <c r="K118" s="172"/>
      <c r="L118" s="172"/>
      <c r="M118" s="172"/>
      <c r="N118" s="173"/>
      <c r="P118" s="162"/>
      <c r="Q118" s="162"/>
      <c r="R118" s="162"/>
      <c r="S118" s="162"/>
      <c r="T118" s="163"/>
      <c r="U118" s="164"/>
    </row>
    <row r="119" spans="1:21" s="157" customFormat="1" ht="11.25">
      <c r="A119" s="319"/>
      <c r="B119" s="321"/>
      <c r="C119" s="321"/>
      <c r="D119" s="184"/>
      <c r="E119" s="323"/>
      <c r="F119" s="326"/>
      <c r="G119" s="316">
        <v>2015</v>
      </c>
      <c r="H119" s="314"/>
      <c r="I119" s="171" t="s">
        <v>177</v>
      </c>
      <c r="J119" s="172">
        <v>10432</v>
      </c>
      <c r="K119" s="172">
        <v>55072</v>
      </c>
      <c r="L119" s="172">
        <v>33495</v>
      </c>
      <c r="M119" s="172">
        <f>J119+L119</f>
        <v>43927</v>
      </c>
      <c r="N119" s="173">
        <f>M119/H117</f>
        <v>0.5364802149487055</v>
      </c>
      <c r="P119" s="162"/>
      <c r="Q119" s="162"/>
      <c r="R119" s="162"/>
      <c r="S119" s="162"/>
      <c r="T119" s="163"/>
      <c r="U119" s="164"/>
    </row>
    <row r="120" spans="1:21" s="157" customFormat="1" ht="11.25">
      <c r="A120" s="319"/>
      <c r="B120" s="321"/>
      <c r="C120" s="321"/>
      <c r="D120" s="184"/>
      <c r="E120" s="323"/>
      <c r="F120" s="326"/>
      <c r="G120" s="316"/>
      <c r="H120" s="314"/>
      <c r="I120" s="171" t="s">
        <v>178</v>
      </c>
      <c r="J120" s="172"/>
      <c r="K120" s="172"/>
      <c r="L120" s="172"/>
      <c r="M120" s="172"/>
      <c r="N120" s="173"/>
      <c r="P120" s="162"/>
      <c r="Q120" s="162"/>
      <c r="R120" s="162"/>
      <c r="S120" s="162"/>
      <c r="T120" s="163"/>
      <c r="U120" s="164"/>
    </row>
    <row r="121" spans="1:21" s="157" customFormat="1" ht="12" thickBot="1">
      <c r="A121" s="320"/>
      <c r="B121" s="311"/>
      <c r="C121" s="311"/>
      <c r="D121" s="184"/>
      <c r="E121" s="324"/>
      <c r="F121" s="327"/>
      <c r="G121" s="317"/>
      <c r="H121" s="315"/>
      <c r="I121" s="181" t="s">
        <v>24</v>
      </c>
      <c r="J121" s="182">
        <f>J117+J118+J119+J120</f>
        <v>10432</v>
      </c>
      <c r="K121" s="182">
        <f>K117+K118+K119+K120</f>
        <v>55072</v>
      </c>
      <c r="L121" s="182">
        <f>L117+L118+L119+L120</f>
        <v>33495</v>
      </c>
      <c r="M121" s="182">
        <f>M117+M118+M119+M120</f>
        <v>43927</v>
      </c>
      <c r="N121" s="183">
        <f>N117+N118+N119+N120</f>
        <v>0.5364802149487055</v>
      </c>
      <c r="P121" s="162"/>
      <c r="Q121" s="162"/>
      <c r="R121" s="162"/>
      <c r="S121" s="162"/>
      <c r="T121" s="163"/>
      <c r="U121" s="164"/>
    </row>
    <row r="122" spans="1:21" s="157" customFormat="1" ht="11.25">
      <c r="A122" s="318">
        <v>23</v>
      </c>
      <c r="B122" s="310">
        <v>801</v>
      </c>
      <c r="C122" s="310">
        <v>80110</v>
      </c>
      <c r="D122" s="184"/>
      <c r="E122" s="322" t="s">
        <v>208</v>
      </c>
      <c r="F122" s="325" t="s">
        <v>213</v>
      </c>
      <c r="G122" s="328">
        <v>2012</v>
      </c>
      <c r="H122" s="313">
        <v>81202</v>
      </c>
      <c r="I122" s="167" t="s">
        <v>175</v>
      </c>
      <c r="J122" s="168"/>
      <c r="K122" s="168"/>
      <c r="L122" s="168"/>
      <c r="M122" s="168"/>
      <c r="N122" s="169"/>
      <c r="P122" s="162"/>
      <c r="Q122" s="162"/>
      <c r="R122" s="162"/>
      <c r="S122" s="162"/>
      <c r="T122" s="163"/>
      <c r="U122" s="164"/>
    </row>
    <row r="123" spans="1:21" s="157" customFormat="1" ht="11.25">
      <c r="A123" s="319"/>
      <c r="B123" s="321"/>
      <c r="C123" s="321"/>
      <c r="D123" s="184"/>
      <c r="E123" s="323"/>
      <c r="F123" s="326"/>
      <c r="G123" s="316"/>
      <c r="H123" s="314"/>
      <c r="I123" s="171" t="s">
        <v>176</v>
      </c>
      <c r="J123" s="172"/>
      <c r="K123" s="172"/>
      <c r="L123" s="172"/>
      <c r="M123" s="172"/>
      <c r="N123" s="173"/>
      <c r="P123" s="162"/>
      <c r="Q123" s="162"/>
      <c r="R123" s="162"/>
      <c r="S123" s="162"/>
      <c r="T123" s="163"/>
      <c r="U123" s="164"/>
    </row>
    <row r="124" spans="1:21" s="157" customFormat="1" ht="11.25">
      <c r="A124" s="319"/>
      <c r="B124" s="321"/>
      <c r="C124" s="321"/>
      <c r="D124" s="184"/>
      <c r="E124" s="323"/>
      <c r="F124" s="326"/>
      <c r="G124" s="316">
        <v>2014</v>
      </c>
      <c r="H124" s="314"/>
      <c r="I124" s="171" t="s">
        <v>177</v>
      </c>
      <c r="J124" s="172">
        <v>50114</v>
      </c>
      <c r="K124" s="172">
        <v>31088</v>
      </c>
      <c r="L124" s="172">
        <v>18249</v>
      </c>
      <c r="M124" s="172">
        <f>J124+L124</f>
        <v>68363</v>
      </c>
      <c r="N124" s="173">
        <f>M124/H122</f>
        <v>0.8418881308342159</v>
      </c>
      <c r="P124" s="162"/>
      <c r="Q124" s="162"/>
      <c r="R124" s="162"/>
      <c r="S124" s="162"/>
      <c r="T124" s="163"/>
      <c r="U124" s="164"/>
    </row>
    <row r="125" spans="1:21" s="157" customFormat="1" ht="11.25">
      <c r="A125" s="319"/>
      <c r="B125" s="321"/>
      <c r="C125" s="321"/>
      <c r="D125" s="184"/>
      <c r="E125" s="323"/>
      <c r="F125" s="326"/>
      <c r="G125" s="316"/>
      <c r="H125" s="314"/>
      <c r="I125" s="171" t="s">
        <v>178</v>
      </c>
      <c r="J125" s="172"/>
      <c r="K125" s="172"/>
      <c r="L125" s="172"/>
      <c r="M125" s="172"/>
      <c r="N125" s="173"/>
      <c r="P125" s="162"/>
      <c r="Q125" s="162"/>
      <c r="R125" s="162"/>
      <c r="S125" s="162"/>
      <c r="T125" s="163"/>
      <c r="U125" s="164"/>
    </row>
    <row r="126" spans="1:21" s="157" customFormat="1" ht="12" thickBot="1">
      <c r="A126" s="320"/>
      <c r="B126" s="311"/>
      <c r="C126" s="311"/>
      <c r="D126" s="184"/>
      <c r="E126" s="324"/>
      <c r="F126" s="327"/>
      <c r="G126" s="317"/>
      <c r="H126" s="315"/>
      <c r="I126" s="181" t="s">
        <v>24</v>
      </c>
      <c r="J126" s="182">
        <f>J122+J123+J124+J125</f>
        <v>50114</v>
      </c>
      <c r="K126" s="182">
        <f>K122+K123+K124+K125</f>
        <v>31088</v>
      </c>
      <c r="L126" s="182">
        <f>L122+L123+L124+L125</f>
        <v>18249</v>
      </c>
      <c r="M126" s="182">
        <f>M122+M123+M124+M125</f>
        <v>68363</v>
      </c>
      <c r="N126" s="183">
        <f>N122+N123+N124+N125</f>
        <v>0.8418881308342159</v>
      </c>
      <c r="P126" s="162"/>
      <c r="Q126" s="162"/>
      <c r="R126" s="162"/>
      <c r="S126" s="162"/>
      <c r="T126" s="163"/>
      <c r="U126" s="164"/>
    </row>
    <row r="127" spans="1:21" s="157" customFormat="1" ht="14.25" customHeight="1">
      <c r="A127" s="318">
        <v>24</v>
      </c>
      <c r="B127" s="310">
        <v>801</v>
      </c>
      <c r="C127" s="310">
        <v>80110</v>
      </c>
      <c r="D127" s="184"/>
      <c r="E127" s="322" t="s">
        <v>208</v>
      </c>
      <c r="F127" s="325" t="s">
        <v>214</v>
      </c>
      <c r="G127" s="328">
        <v>2012</v>
      </c>
      <c r="H127" s="313">
        <v>81443</v>
      </c>
      <c r="I127" s="167" t="s">
        <v>175</v>
      </c>
      <c r="J127" s="168"/>
      <c r="K127" s="168"/>
      <c r="L127" s="168"/>
      <c r="M127" s="168"/>
      <c r="N127" s="169"/>
      <c r="P127" s="162"/>
      <c r="Q127" s="162"/>
      <c r="R127" s="162"/>
      <c r="S127" s="162"/>
      <c r="T127" s="163"/>
      <c r="U127" s="164"/>
    </row>
    <row r="128" spans="1:21" s="157" customFormat="1" ht="14.25" customHeight="1">
      <c r="A128" s="319"/>
      <c r="B128" s="321"/>
      <c r="C128" s="321"/>
      <c r="D128" s="184"/>
      <c r="E128" s="323"/>
      <c r="F128" s="326"/>
      <c r="G128" s="316"/>
      <c r="H128" s="314"/>
      <c r="I128" s="171" t="s">
        <v>176</v>
      </c>
      <c r="J128" s="172"/>
      <c r="K128" s="172"/>
      <c r="L128" s="172"/>
      <c r="M128" s="172"/>
      <c r="N128" s="173"/>
      <c r="P128" s="162"/>
      <c r="Q128" s="162"/>
      <c r="R128" s="162"/>
      <c r="S128" s="162"/>
      <c r="T128" s="163"/>
      <c r="U128" s="164"/>
    </row>
    <row r="129" spans="1:21" s="157" customFormat="1" ht="12.75" customHeight="1">
      <c r="A129" s="319"/>
      <c r="B129" s="321"/>
      <c r="C129" s="321"/>
      <c r="D129" s="184"/>
      <c r="E129" s="323"/>
      <c r="F129" s="326"/>
      <c r="G129" s="316">
        <v>2014</v>
      </c>
      <c r="H129" s="314"/>
      <c r="I129" s="171" t="s">
        <v>177</v>
      </c>
      <c r="J129" s="172">
        <v>44398</v>
      </c>
      <c r="K129" s="172">
        <v>37045</v>
      </c>
      <c r="L129" s="172">
        <v>37031</v>
      </c>
      <c r="M129" s="172">
        <f>J129+L129</f>
        <v>81429</v>
      </c>
      <c r="N129" s="173">
        <f>M129/H127</f>
        <v>0.9998281006347998</v>
      </c>
      <c r="P129" s="162"/>
      <c r="Q129" s="162"/>
      <c r="R129" s="162"/>
      <c r="S129" s="162"/>
      <c r="T129" s="163"/>
      <c r="U129" s="164"/>
    </row>
    <row r="130" spans="1:21" s="157" customFormat="1" ht="12.75" customHeight="1">
      <c r="A130" s="319"/>
      <c r="B130" s="321"/>
      <c r="C130" s="321"/>
      <c r="D130" s="184"/>
      <c r="E130" s="323"/>
      <c r="F130" s="326"/>
      <c r="G130" s="316"/>
      <c r="H130" s="314"/>
      <c r="I130" s="171" t="s">
        <v>178</v>
      </c>
      <c r="J130" s="172"/>
      <c r="K130" s="172"/>
      <c r="L130" s="172"/>
      <c r="M130" s="172"/>
      <c r="N130" s="173"/>
      <c r="P130" s="162"/>
      <c r="Q130" s="162"/>
      <c r="R130" s="162"/>
      <c r="S130" s="162"/>
      <c r="T130" s="163"/>
      <c r="U130" s="164"/>
    </row>
    <row r="131" spans="1:21" s="157" customFormat="1" ht="12.75" customHeight="1" thickBot="1">
      <c r="A131" s="320"/>
      <c r="B131" s="311"/>
      <c r="C131" s="311"/>
      <c r="D131" s="184"/>
      <c r="E131" s="324"/>
      <c r="F131" s="327"/>
      <c r="G131" s="317"/>
      <c r="H131" s="315"/>
      <c r="I131" s="181" t="s">
        <v>24</v>
      </c>
      <c r="J131" s="182">
        <f>J127+J128+J129+J130</f>
        <v>44398</v>
      </c>
      <c r="K131" s="182">
        <f>K127+K128+K129+K130</f>
        <v>37045</v>
      </c>
      <c r="L131" s="182">
        <f>L127+L128+L129+L130</f>
        <v>37031</v>
      </c>
      <c r="M131" s="182">
        <f>M127+M128+M129+M130</f>
        <v>81429</v>
      </c>
      <c r="N131" s="183">
        <f>N127+N128+N129+N130</f>
        <v>0.9998281006347998</v>
      </c>
      <c r="P131" s="162"/>
      <c r="Q131" s="162"/>
      <c r="R131" s="162"/>
      <c r="S131" s="162"/>
      <c r="T131" s="163"/>
      <c r="U131" s="164"/>
    </row>
    <row r="132" spans="1:21" s="157" customFormat="1" ht="13.5" customHeight="1">
      <c r="A132" s="318">
        <v>24</v>
      </c>
      <c r="B132" s="310">
        <v>801</v>
      </c>
      <c r="C132" s="310">
        <v>80110</v>
      </c>
      <c r="D132" s="184"/>
      <c r="E132" s="322" t="s">
        <v>208</v>
      </c>
      <c r="F132" s="325" t="s">
        <v>215</v>
      </c>
      <c r="G132" s="328">
        <v>2012</v>
      </c>
      <c r="H132" s="313">
        <v>79841</v>
      </c>
      <c r="I132" s="167" t="s">
        <v>175</v>
      </c>
      <c r="J132" s="168"/>
      <c r="K132" s="168"/>
      <c r="L132" s="168"/>
      <c r="M132" s="168"/>
      <c r="N132" s="169"/>
      <c r="P132" s="162"/>
      <c r="Q132" s="162"/>
      <c r="R132" s="162"/>
      <c r="S132" s="162"/>
      <c r="T132" s="163"/>
      <c r="U132" s="164"/>
    </row>
    <row r="133" spans="1:21" s="157" customFormat="1" ht="13.5" customHeight="1">
      <c r="A133" s="319"/>
      <c r="B133" s="321"/>
      <c r="C133" s="321"/>
      <c r="D133" s="184"/>
      <c r="E133" s="323"/>
      <c r="F133" s="326"/>
      <c r="G133" s="316"/>
      <c r="H133" s="314"/>
      <c r="I133" s="171" t="s">
        <v>176</v>
      </c>
      <c r="J133" s="172"/>
      <c r="K133" s="172"/>
      <c r="L133" s="172"/>
      <c r="M133" s="172"/>
      <c r="N133" s="173"/>
      <c r="P133" s="162"/>
      <c r="Q133" s="162"/>
      <c r="R133" s="162"/>
      <c r="S133" s="162"/>
      <c r="T133" s="163"/>
      <c r="U133" s="164"/>
    </row>
    <row r="134" spans="1:21" s="157" customFormat="1" ht="13.5" customHeight="1">
      <c r="A134" s="319"/>
      <c r="B134" s="321"/>
      <c r="C134" s="321"/>
      <c r="D134" s="184"/>
      <c r="E134" s="323"/>
      <c r="F134" s="326"/>
      <c r="G134" s="316">
        <v>2014</v>
      </c>
      <c r="H134" s="314"/>
      <c r="I134" s="171" t="s">
        <v>177</v>
      </c>
      <c r="J134" s="172">
        <v>42029</v>
      </c>
      <c r="K134" s="172">
        <v>37812</v>
      </c>
      <c r="L134" s="172">
        <v>37760</v>
      </c>
      <c r="M134" s="172">
        <f>J134+L134</f>
        <v>79789</v>
      </c>
      <c r="N134" s="173">
        <f>M134/H132</f>
        <v>0.9993487055522852</v>
      </c>
      <c r="P134" s="162"/>
      <c r="Q134" s="162"/>
      <c r="R134" s="162"/>
      <c r="S134" s="162"/>
      <c r="T134" s="163"/>
      <c r="U134" s="164"/>
    </row>
    <row r="135" spans="1:21" s="157" customFormat="1" ht="13.5" customHeight="1">
      <c r="A135" s="319"/>
      <c r="B135" s="321"/>
      <c r="C135" s="321"/>
      <c r="D135" s="184"/>
      <c r="E135" s="323"/>
      <c r="F135" s="326"/>
      <c r="G135" s="316"/>
      <c r="H135" s="314"/>
      <c r="I135" s="171" t="s">
        <v>178</v>
      </c>
      <c r="J135" s="172"/>
      <c r="K135" s="172"/>
      <c r="L135" s="172"/>
      <c r="M135" s="172"/>
      <c r="N135" s="173"/>
      <c r="P135" s="162"/>
      <c r="Q135" s="162"/>
      <c r="R135" s="162"/>
      <c r="S135" s="162"/>
      <c r="T135" s="163"/>
      <c r="U135" s="164"/>
    </row>
    <row r="136" spans="1:21" s="157" customFormat="1" ht="13.5" customHeight="1" thickBot="1">
      <c r="A136" s="320"/>
      <c r="B136" s="311"/>
      <c r="C136" s="311"/>
      <c r="D136" s="184"/>
      <c r="E136" s="324"/>
      <c r="F136" s="327"/>
      <c r="G136" s="317"/>
      <c r="H136" s="315"/>
      <c r="I136" s="181" t="s">
        <v>24</v>
      </c>
      <c r="J136" s="182">
        <f>J132+J133+J134+J135</f>
        <v>42029</v>
      </c>
      <c r="K136" s="182">
        <f>K132+K133+K134+K135</f>
        <v>37812</v>
      </c>
      <c r="L136" s="182">
        <f>L132+L133+L134+L135</f>
        <v>37760</v>
      </c>
      <c r="M136" s="182">
        <f>M132+M133+M134+M135</f>
        <v>79789</v>
      </c>
      <c r="N136" s="183">
        <f>N132+N133+N134+N135</f>
        <v>0.9993487055522852</v>
      </c>
      <c r="P136" s="162"/>
      <c r="Q136" s="162"/>
      <c r="R136" s="162"/>
      <c r="S136" s="162"/>
      <c r="T136" s="163"/>
      <c r="U136" s="164"/>
    </row>
    <row r="137" spans="1:21" s="157" customFormat="1" ht="13.5" customHeight="1">
      <c r="A137" s="318">
        <v>25</v>
      </c>
      <c r="B137" s="310">
        <v>801</v>
      </c>
      <c r="C137" s="310">
        <v>80110</v>
      </c>
      <c r="D137" s="184"/>
      <c r="E137" s="322" t="s">
        <v>208</v>
      </c>
      <c r="F137" s="325" t="s">
        <v>216</v>
      </c>
      <c r="G137" s="328">
        <v>2012</v>
      </c>
      <c r="H137" s="313">
        <v>79812</v>
      </c>
      <c r="I137" s="167" t="s">
        <v>175</v>
      </c>
      <c r="J137" s="168"/>
      <c r="K137" s="168"/>
      <c r="L137" s="168"/>
      <c r="M137" s="168"/>
      <c r="N137" s="169"/>
      <c r="P137" s="162"/>
      <c r="Q137" s="162"/>
      <c r="R137" s="162"/>
      <c r="S137" s="162"/>
      <c r="T137" s="163"/>
      <c r="U137" s="164"/>
    </row>
    <row r="138" spans="1:21" s="157" customFormat="1" ht="13.5" customHeight="1">
      <c r="A138" s="319"/>
      <c r="B138" s="321"/>
      <c r="C138" s="321"/>
      <c r="D138" s="184"/>
      <c r="E138" s="323"/>
      <c r="F138" s="326"/>
      <c r="G138" s="316"/>
      <c r="H138" s="314"/>
      <c r="I138" s="171" t="s">
        <v>176</v>
      </c>
      <c r="J138" s="172"/>
      <c r="K138" s="172"/>
      <c r="L138" s="172"/>
      <c r="M138" s="172"/>
      <c r="N138" s="173"/>
      <c r="P138" s="162"/>
      <c r="Q138" s="162"/>
      <c r="R138" s="162"/>
      <c r="S138" s="162"/>
      <c r="T138" s="163"/>
      <c r="U138" s="164"/>
    </row>
    <row r="139" spans="1:21" s="157" customFormat="1" ht="13.5" customHeight="1">
      <c r="A139" s="319"/>
      <c r="B139" s="321"/>
      <c r="C139" s="321"/>
      <c r="D139" s="184"/>
      <c r="E139" s="323"/>
      <c r="F139" s="326"/>
      <c r="G139" s="316">
        <v>2014</v>
      </c>
      <c r="H139" s="314"/>
      <c r="I139" s="171" t="s">
        <v>177</v>
      </c>
      <c r="J139" s="172">
        <v>53862</v>
      </c>
      <c r="K139" s="172">
        <v>25950</v>
      </c>
      <c r="L139" s="172">
        <v>25831</v>
      </c>
      <c r="M139" s="172">
        <f>J139+L139</f>
        <v>79693</v>
      </c>
      <c r="N139" s="173">
        <f>M139/H137</f>
        <v>0.9985089961409311</v>
      </c>
      <c r="P139" s="162"/>
      <c r="Q139" s="162"/>
      <c r="R139" s="162"/>
      <c r="S139" s="162"/>
      <c r="T139" s="163"/>
      <c r="U139" s="164"/>
    </row>
    <row r="140" spans="1:21" s="157" customFormat="1" ht="13.5" customHeight="1">
      <c r="A140" s="319"/>
      <c r="B140" s="321"/>
      <c r="C140" s="321"/>
      <c r="D140" s="184"/>
      <c r="E140" s="323"/>
      <c r="F140" s="326"/>
      <c r="G140" s="316"/>
      <c r="H140" s="314"/>
      <c r="I140" s="171" t="s">
        <v>178</v>
      </c>
      <c r="J140" s="172"/>
      <c r="K140" s="172"/>
      <c r="L140" s="172"/>
      <c r="M140" s="172"/>
      <c r="N140" s="173"/>
      <c r="P140" s="162"/>
      <c r="Q140" s="162"/>
      <c r="R140" s="162"/>
      <c r="S140" s="162"/>
      <c r="T140" s="163"/>
      <c r="U140" s="164"/>
    </row>
    <row r="141" spans="1:21" s="157" customFormat="1" ht="13.5" customHeight="1" thickBot="1">
      <c r="A141" s="320"/>
      <c r="B141" s="311"/>
      <c r="C141" s="311"/>
      <c r="D141" s="184"/>
      <c r="E141" s="324"/>
      <c r="F141" s="327"/>
      <c r="G141" s="317"/>
      <c r="H141" s="315"/>
      <c r="I141" s="181" t="s">
        <v>24</v>
      </c>
      <c r="J141" s="182">
        <f>J137+J138+J139+J140</f>
        <v>53862</v>
      </c>
      <c r="K141" s="182">
        <f>K137+K138+K139+K140</f>
        <v>25950</v>
      </c>
      <c r="L141" s="182">
        <f>L137+L138+L139+L140</f>
        <v>25831</v>
      </c>
      <c r="M141" s="182">
        <f>M137+M138+M139+M140</f>
        <v>79693</v>
      </c>
      <c r="N141" s="183">
        <f>N137+N138+N139+N140</f>
        <v>0.9985089961409311</v>
      </c>
      <c r="P141" s="162"/>
      <c r="Q141" s="162"/>
      <c r="R141" s="162"/>
      <c r="S141" s="162"/>
      <c r="T141" s="163"/>
      <c r="U141" s="164"/>
    </row>
    <row r="142" spans="1:21" s="157" customFormat="1" ht="11.25">
      <c r="A142" s="318">
        <v>26</v>
      </c>
      <c r="B142" s="310">
        <v>801</v>
      </c>
      <c r="C142" s="310">
        <v>80110</v>
      </c>
      <c r="D142" s="184"/>
      <c r="E142" s="322" t="s">
        <v>217</v>
      </c>
      <c r="F142" s="325" t="s">
        <v>218</v>
      </c>
      <c r="G142" s="328">
        <v>2013</v>
      </c>
      <c r="H142" s="313">
        <v>83602</v>
      </c>
      <c r="I142" s="167" t="s">
        <v>175</v>
      </c>
      <c r="J142" s="168"/>
      <c r="K142" s="168"/>
      <c r="L142" s="168"/>
      <c r="M142" s="168"/>
      <c r="N142" s="169"/>
      <c r="P142" s="162"/>
      <c r="Q142" s="162"/>
      <c r="R142" s="162"/>
      <c r="S142" s="162"/>
      <c r="T142" s="163"/>
      <c r="U142" s="164"/>
    </row>
    <row r="143" spans="1:21" s="157" customFormat="1" ht="11.25">
      <c r="A143" s="319"/>
      <c r="B143" s="321"/>
      <c r="C143" s="321"/>
      <c r="D143" s="184"/>
      <c r="E143" s="323"/>
      <c r="F143" s="326"/>
      <c r="G143" s="316"/>
      <c r="H143" s="314"/>
      <c r="I143" s="171" t="s">
        <v>176</v>
      </c>
      <c r="J143" s="172"/>
      <c r="K143" s="172"/>
      <c r="L143" s="172"/>
      <c r="M143" s="172"/>
      <c r="N143" s="173"/>
      <c r="P143" s="162"/>
      <c r="Q143" s="162"/>
      <c r="R143" s="162"/>
      <c r="S143" s="162"/>
      <c r="T143" s="163"/>
      <c r="U143" s="164"/>
    </row>
    <row r="144" spans="1:21" s="157" customFormat="1" ht="11.25">
      <c r="A144" s="319"/>
      <c r="B144" s="321"/>
      <c r="C144" s="321"/>
      <c r="D144" s="184"/>
      <c r="E144" s="323"/>
      <c r="F144" s="326"/>
      <c r="G144" s="316">
        <v>2015</v>
      </c>
      <c r="H144" s="314"/>
      <c r="I144" s="171" t="s">
        <v>177</v>
      </c>
      <c r="J144" s="172">
        <v>11564</v>
      </c>
      <c r="K144" s="172">
        <v>55318</v>
      </c>
      <c r="L144" s="172">
        <v>36469</v>
      </c>
      <c r="M144" s="172">
        <f>J144+L144</f>
        <v>48033</v>
      </c>
      <c r="N144" s="173">
        <f>M144/H142</f>
        <v>0.5745436712040382</v>
      </c>
      <c r="P144" s="162"/>
      <c r="Q144" s="162"/>
      <c r="R144" s="162"/>
      <c r="S144" s="162"/>
      <c r="T144" s="163"/>
      <c r="U144" s="164"/>
    </row>
    <row r="145" spans="1:21" s="157" customFormat="1" ht="11.25">
      <c r="A145" s="319"/>
      <c r="B145" s="321"/>
      <c r="C145" s="321"/>
      <c r="D145" s="184"/>
      <c r="E145" s="323"/>
      <c r="F145" s="326"/>
      <c r="G145" s="316"/>
      <c r="H145" s="314"/>
      <c r="I145" s="171" t="s">
        <v>178</v>
      </c>
      <c r="J145" s="172"/>
      <c r="K145" s="172"/>
      <c r="L145" s="172"/>
      <c r="M145" s="172"/>
      <c r="N145" s="173"/>
      <c r="P145" s="162"/>
      <c r="Q145" s="162"/>
      <c r="R145" s="162"/>
      <c r="S145" s="162"/>
      <c r="T145" s="163"/>
      <c r="U145" s="164"/>
    </row>
    <row r="146" spans="1:21" s="157" customFormat="1" ht="12" thickBot="1">
      <c r="A146" s="320"/>
      <c r="B146" s="311"/>
      <c r="C146" s="311"/>
      <c r="D146" s="184"/>
      <c r="E146" s="324"/>
      <c r="F146" s="327"/>
      <c r="G146" s="317"/>
      <c r="H146" s="315"/>
      <c r="I146" s="181" t="s">
        <v>24</v>
      </c>
      <c r="J146" s="182">
        <f>J142+J143+J144+J145</f>
        <v>11564</v>
      </c>
      <c r="K146" s="182">
        <f>K142+K143+K144+K145</f>
        <v>55318</v>
      </c>
      <c r="L146" s="182">
        <f>L142+L143+L144+L145</f>
        <v>36469</v>
      </c>
      <c r="M146" s="182">
        <f>M142+M143+M144+M145</f>
        <v>48033</v>
      </c>
      <c r="N146" s="183">
        <f>N142+N143+N144+N145</f>
        <v>0.5745436712040382</v>
      </c>
      <c r="P146" s="162"/>
      <c r="Q146" s="162"/>
      <c r="R146" s="162"/>
      <c r="S146" s="162"/>
      <c r="T146" s="163"/>
      <c r="U146" s="164"/>
    </row>
    <row r="147" spans="1:21" s="157" customFormat="1" ht="11.25">
      <c r="A147" s="318">
        <v>27</v>
      </c>
      <c r="B147" s="310">
        <v>801</v>
      </c>
      <c r="C147" s="310">
        <v>80111</v>
      </c>
      <c r="D147" s="184"/>
      <c r="E147" s="322" t="s">
        <v>217</v>
      </c>
      <c r="F147" s="325" t="s">
        <v>219</v>
      </c>
      <c r="G147" s="328">
        <v>2013</v>
      </c>
      <c r="H147" s="313">
        <v>81758</v>
      </c>
      <c r="I147" s="167" t="s">
        <v>175</v>
      </c>
      <c r="J147" s="168"/>
      <c r="K147" s="168"/>
      <c r="L147" s="168"/>
      <c r="M147" s="168"/>
      <c r="N147" s="169"/>
      <c r="P147" s="162"/>
      <c r="Q147" s="162"/>
      <c r="R147" s="162"/>
      <c r="S147" s="162"/>
      <c r="T147" s="163"/>
      <c r="U147" s="164"/>
    </row>
    <row r="148" spans="1:21" s="157" customFormat="1" ht="11.25">
      <c r="A148" s="319"/>
      <c r="B148" s="321"/>
      <c r="C148" s="321"/>
      <c r="D148" s="184"/>
      <c r="E148" s="323"/>
      <c r="F148" s="326"/>
      <c r="G148" s="316"/>
      <c r="H148" s="314"/>
      <c r="I148" s="171" t="s">
        <v>176</v>
      </c>
      <c r="J148" s="172"/>
      <c r="K148" s="172"/>
      <c r="L148" s="172"/>
      <c r="M148" s="172"/>
      <c r="N148" s="173"/>
      <c r="P148" s="162"/>
      <c r="Q148" s="162"/>
      <c r="R148" s="162"/>
      <c r="S148" s="162"/>
      <c r="T148" s="163"/>
      <c r="U148" s="164"/>
    </row>
    <row r="149" spans="1:21" s="157" customFormat="1" ht="11.25">
      <c r="A149" s="319"/>
      <c r="B149" s="321"/>
      <c r="C149" s="321"/>
      <c r="D149" s="184"/>
      <c r="E149" s="323"/>
      <c r="F149" s="326"/>
      <c r="G149" s="316">
        <v>2015</v>
      </c>
      <c r="H149" s="314"/>
      <c r="I149" s="171" t="s">
        <v>177</v>
      </c>
      <c r="J149" s="172">
        <v>4237</v>
      </c>
      <c r="K149" s="172">
        <v>36444</v>
      </c>
      <c r="L149" s="172">
        <v>27394</v>
      </c>
      <c r="M149" s="172">
        <f>J149+L149</f>
        <v>31631</v>
      </c>
      <c r="N149" s="173">
        <f>M149/H147</f>
        <v>0.38688568702756915</v>
      </c>
      <c r="P149" s="162"/>
      <c r="Q149" s="162"/>
      <c r="R149" s="162"/>
      <c r="S149" s="162"/>
      <c r="T149" s="163"/>
      <c r="U149" s="164"/>
    </row>
    <row r="150" spans="1:21" s="157" customFormat="1" ht="11.25">
      <c r="A150" s="319"/>
      <c r="B150" s="321"/>
      <c r="C150" s="321"/>
      <c r="D150" s="184"/>
      <c r="E150" s="323"/>
      <c r="F150" s="326"/>
      <c r="G150" s="316"/>
      <c r="H150" s="314"/>
      <c r="I150" s="171" t="s">
        <v>178</v>
      </c>
      <c r="J150" s="172"/>
      <c r="K150" s="172"/>
      <c r="L150" s="172"/>
      <c r="M150" s="172"/>
      <c r="N150" s="173"/>
      <c r="P150" s="162"/>
      <c r="Q150" s="162"/>
      <c r="R150" s="162"/>
      <c r="S150" s="162"/>
      <c r="T150" s="163"/>
      <c r="U150" s="164"/>
    </row>
    <row r="151" spans="1:21" s="157" customFormat="1" ht="12" thickBot="1">
      <c r="A151" s="320"/>
      <c r="B151" s="311"/>
      <c r="C151" s="311"/>
      <c r="D151" s="184"/>
      <c r="E151" s="324"/>
      <c r="F151" s="327"/>
      <c r="G151" s="317"/>
      <c r="H151" s="315"/>
      <c r="I151" s="181" t="s">
        <v>24</v>
      </c>
      <c r="J151" s="182">
        <f>J147+J148+J149+J150</f>
        <v>4237</v>
      </c>
      <c r="K151" s="182">
        <f>K147+K148+K149+K150</f>
        <v>36444</v>
      </c>
      <c r="L151" s="182">
        <f>L147+L148+L149+L150</f>
        <v>27394</v>
      </c>
      <c r="M151" s="182">
        <f>M147+M148+M149+M150</f>
        <v>31631</v>
      </c>
      <c r="N151" s="183">
        <f>N147+N148+N149+N150</f>
        <v>0.38688568702756915</v>
      </c>
      <c r="P151" s="162"/>
      <c r="Q151" s="162"/>
      <c r="R151" s="162"/>
      <c r="S151" s="162"/>
      <c r="T151" s="163"/>
      <c r="U151" s="164"/>
    </row>
    <row r="152" spans="1:21" s="157" customFormat="1" ht="12.75" customHeight="1">
      <c r="A152" s="318">
        <v>28</v>
      </c>
      <c r="B152" s="310">
        <v>801</v>
      </c>
      <c r="C152" s="310">
        <v>80110</v>
      </c>
      <c r="D152" s="184"/>
      <c r="E152" s="322" t="s">
        <v>217</v>
      </c>
      <c r="F152" s="325" t="s">
        <v>220</v>
      </c>
      <c r="G152" s="328">
        <v>2013</v>
      </c>
      <c r="H152" s="313">
        <v>83200</v>
      </c>
      <c r="I152" s="167" t="s">
        <v>175</v>
      </c>
      <c r="J152" s="168"/>
      <c r="K152" s="168"/>
      <c r="L152" s="168"/>
      <c r="M152" s="168"/>
      <c r="N152" s="169"/>
      <c r="P152" s="162"/>
      <c r="Q152" s="162"/>
      <c r="R152" s="162"/>
      <c r="S152" s="162"/>
      <c r="T152" s="163"/>
      <c r="U152" s="164"/>
    </row>
    <row r="153" spans="1:21" s="157" customFormat="1" ht="12.75" customHeight="1">
      <c r="A153" s="319"/>
      <c r="B153" s="321"/>
      <c r="C153" s="321"/>
      <c r="D153" s="184"/>
      <c r="E153" s="323"/>
      <c r="F153" s="326"/>
      <c r="G153" s="316"/>
      <c r="H153" s="314"/>
      <c r="I153" s="171" t="s">
        <v>176</v>
      </c>
      <c r="J153" s="172"/>
      <c r="K153" s="172"/>
      <c r="L153" s="172"/>
      <c r="M153" s="172"/>
      <c r="N153" s="173"/>
      <c r="P153" s="162"/>
      <c r="Q153" s="162"/>
      <c r="R153" s="162"/>
      <c r="S153" s="162"/>
      <c r="T153" s="163"/>
      <c r="U153" s="164"/>
    </row>
    <row r="154" spans="1:21" s="157" customFormat="1" ht="12.75" customHeight="1">
      <c r="A154" s="319"/>
      <c r="B154" s="321"/>
      <c r="C154" s="321"/>
      <c r="D154" s="184"/>
      <c r="E154" s="323"/>
      <c r="F154" s="326"/>
      <c r="G154" s="316">
        <v>2015</v>
      </c>
      <c r="H154" s="314"/>
      <c r="I154" s="171" t="s">
        <v>177</v>
      </c>
      <c r="J154" s="172">
        <v>16462</v>
      </c>
      <c r="K154" s="172">
        <v>50098</v>
      </c>
      <c r="L154" s="172">
        <v>41836</v>
      </c>
      <c r="M154" s="172">
        <f>J154+L154</f>
        <v>58298</v>
      </c>
      <c r="N154" s="173">
        <f>M154/H152</f>
        <v>0.7006971153846154</v>
      </c>
      <c r="P154" s="162"/>
      <c r="Q154" s="162"/>
      <c r="R154" s="162"/>
      <c r="S154" s="162"/>
      <c r="T154" s="163"/>
      <c r="U154" s="164"/>
    </row>
    <row r="155" spans="1:21" s="157" customFormat="1" ht="12.75" customHeight="1">
      <c r="A155" s="319"/>
      <c r="B155" s="321"/>
      <c r="C155" s="321"/>
      <c r="D155" s="184"/>
      <c r="E155" s="323"/>
      <c r="F155" s="326"/>
      <c r="G155" s="316"/>
      <c r="H155" s="314"/>
      <c r="I155" s="171" t="s">
        <v>178</v>
      </c>
      <c r="J155" s="172"/>
      <c r="K155" s="172"/>
      <c r="L155" s="172"/>
      <c r="M155" s="172"/>
      <c r="N155" s="173"/>
      <c r="P155" s="162"/>
      <c r="Q155" s="162"/>
      <c r="R155" s="162"/>
      <c r="S155" s="162"/>
      <c r="T155" s="163"/>
      <c r="U155" s="164"/>
    </row>
    <row r="156" spans="1:21" s="157" customFormat="1" ht="12.75" customHeight="1" thickBot="1">
      <c r="A156" s="320"/>
      <c r="B156" s="311"/>
      <c r="C156" s="311"/>
      <c r="D156" s="184"/>
      <c r="E156" s="324"/>
      <c r="F156" s="327"/>
      <c r="G156" s="317"/>
      <c r="H156" s="315"/>
      <c r="I156" s="181" t="s">
        <v>24</v>
      </c>
      <c r="J156" s="182">
        <f>J152+J153+J154+J155</f>
        <v>16462</v>
      </c>
      <c r="K156" s="182">
        <f>K152+K153+K154+K155</f>
        <v>50098</v>
      </c>
      <c r="L156" s="182">
        <f>L152+L153+L154+L155</f>
        <v>41836</v>
      </c>
      <c r="M156" s="182">
        <f>M152+M153+M154+M155</f>
        <v>58298</v>
      </c>
      <c r="N156" s="183">
        <f>N152+N153+N154+N155</f>
        <v>0.7006971153846154</v>
      </c>
      <c r="P156" s="162"/>
      <c r="Q156" s="162"/>
      <c r="R156" s="162"/>
      <c r="S156" s="162"/>
      <c r="T156" s="163"/>
      <c r="U156" s="164"/>
    </row>
    <row r="157" spans="1:21" s="157" customFormat="1" ht="14.25" customHeight="1">
      <c r="A157" s="318">
        <v>29</v>
      </c>
      <c r="B157" s="310">
        <v>801</v>
      </c>
      <c r="C157" s="310">
        <v>80110</v>
      </c>
      <c r="D157" s="184"/>
      <c r="E157" s="322" t="s">
        <v>221</v>
      </c>
      <c r="F157" s="325" t="s">
        <v>215</v>
      </c>
      <c r="G157" s="328">
        <v>2014</v>
      </c>
      <c r="H157" s="313">
        <v>136964</v>
      </c>
      <c r="I157" s="167" t="s">
        <v>175</v>
      </c>
      <c r="J157" s="168"/>
      <c r="K157" s="168"/>
      <c r="L157" s="168"/>
      <c r="M157" s="168"/>
      <c r="N157" s="169"/>
      <c r="P157" s="162"/>
      <c r="Q157" s="162"/>
      <c r="R157" s="162"/>
      <c r="S157" s="162"/>
      <c r="T157" s="163"/>
      <c r="U157" s="164"/>
    </row>
    <row r="158" spans="1:21" s="157" customFormat="1" ht="14.25" customHeight="1">
      <c r="A158" s="319"/>
      <c r="B158" s="321"/>
      <c r="C158" s="321"/>
      <c r="D158" s="184"/>
      <c r="E158" s="323"/>
      <c r="F158" s="326"/>
      <c r="G158" s="316"/>
      <c r="H158" s="314"/>
      <c r="I158" s="171" t="s">
        <v>176</v>
      </c>
      <c r="J158" s="172"/>
      <c r="K158" s="172"/>
      <c r="L158" s="172"/>
      <c r="M158" s="172"/>
      <c r="N158" s="173"/>
      <c r="P158" s="162"/>
      <c r="Q158" s="162"/>
      <c r="R158" s="162"/>
      <c r="S158" s="162"/>
      <c r="T158" s="163"/>
      <c r="U158" s="164"/>
    </row>
    <row r="159" spans="1:21" s="157" customFormat="1" ht="14.25" customHeight="1">
      <c r="A159" s="319"/>
      <c r="B159" s="321"/>
      <c r="C159" s="321"/>
      <c r="D159" s="184"/>
      <c r="E159" s="323"/>
      <c r="F159" s="326"/>
      <c r="G159" s="316">
        <v>2016</v>
      </c>
      <c r="H159" s="314"/>
      <c r="I159" s="171" t="s">
        <v>177</v>
      </c>
      <c r="J159" s="172">
        <v>0</v>
      </c>
      <c r="K159" s="172">
        <v>109571</v>
      </c>
      <c r="L159" s="172">
        <v>11771</v>
      </c>
      <c r="M159" s="172">
        <f>J159+L159</f>
        <v>11771</v>
      </c>
      <c r="N159" s="173">
        <f>M159/H157</f>
        <v>0.08594229140504074</v>
      </c>
      <c r="P159" s="162"/>
      <c r="Q159" s="162"/>
      <c r="R159" s="162"/>
      <c r="S159" s="162"/>
      <c r="T159" s="163"/>
      <c r="U159" s="164"/>
    </row>
    <row r="160" spans="1:21" s="157" customFormat="1" ht="14.25" customHeight="1">
      <c r="A160" s="319"/>
      <c r="B160" s="321"/>
      <c r="C160" s="321"/>
      <c r="D160" s="184"/>
      <c r="E160" s="323"/>
      <c r="F160" s="326"/>
      <c r="G160" s="316"/>
      <c r="H160" s="314"/>
      <c r="I160" s="171" t="s">
        <v>178</v>
      </c>
      <c r="J160" s="172"/>
      <c r="K160" s="172"/>
      <c r="L160" s="172"/>
      <c r="M160" s="172"/>
      <c r="N160" s="173"/>
      <c r="P160" s="162"/>
      <c r="Q160" s="162"/>
      <c r="R160" s="162"/>
      <c r="S160" s="162"/>
      <c r="T160" s="163"/>
      <c r="U160" s="164"/>
    </row>
    <row r="161" spans="1:21" s="157" customFormat="1" ht="14.25" customHeight="1" thickBot="1">
      <c r="A161" s="320"/>
      <c r="B161" s="311"/>
      <c r="C161" s="311"/>
      <c r="D161" s="184"/>
      <c r="E161" s="324"/>
      <c r="F161" s="327"/>
      <c r="G161" s="317"/>
      <c r="H161" s="315"/>
      <c r="I161" s="181" t="s">
        <v>24</v>
      </c>
      <c r="J161" s="182">
        <f>J157+J158+J159+J160</f>
        <v>0</v>
      </c>
      <c r="K161" s="182">
        <f>K157+K158+K159+K160</f>
        <v>109571</v>
      </c>
      <c r="L161" s="182">
        <f>L157+L158+L159+L160</f>
        <v>11771</v>
      </c>
      <c r="M161" s="182">
        <f>M157+M158+M159+M160</f>
        <v>11771</v>
      </c>
      <c r="N161" s="183">
        <f>N157+N158+N159+N160</f>
        <v>0.08594229140504074</v>
      </c>
      <c r="P161" s="162"/>
      <c r="Q161" s="162"/>
      <c r="R161" s="162"/>
      <c r="S161" s="162"/>
      <c r="T161" s="163"/>
      <c r="U161" s="164"/>
    </row>
    <row r="162" spans="1:21" s="157" customFormat="1" ht="13.5" customHeight="1">
      <c r="A162" s="318">
        <v>30</v>
      </c>
      <c r="B162" s="310">
        <v>801</v>
      </c>
      <c r="C162" s="310">
        <v>80120</v>
      </c>
      <c r="D162" s="184"/>
      <c r="E162" s="322" t="s">
        <v>222</v>
      </c>
      <c r="F162" s="325" t="s">
        <v>223</v>
      </c>
      <c r="G162" s="328">
        <v>2013</v>
      </c>
      <c r="H162" s="313">
        <v>86311</v>
      </c>
      <c r="I162" s="167" t="s">
        <v>175</v>
      </c>
      <c r="J162" s="168"/>
      <c r="K162" s="168"/>
      <c r="L162" s="168"/>
      <c r="M162" s="168"/>
      <c r="N162" s="169"/>
      <c r="P162" s="162"/>
      <c r="Q162" s="162"/>
      <c r="R162" s="162"/>
      <c r="S162" s="162"/>
      <c r="T162" s="163"/>
      <c r="U162" s="164"/>
    </row>
    <row r="163" spans="1:21" s="157" customFormat="1" ht="13.5" customHeight="1">
      <c r="A163" s="319"/>
      <c r="B163" s="321"/>
      <c r="C163" s="321"/>
      <c r="D163" s="184"/>
      <c r="E163" s="323"/>
      <c r="F163" s="326"/>
      <c r="G163" s="316"/>
      <c r="H163" s="314"/>
      <c r="I163" s="171" t="s">
        <v>176</v>
      </c>
      <c r="J163" s="172"/>
      <c r="K163" s="172"/>
      <c r="L163" s="172"/>
      <c r="M163" s="172"/>
      <c r="N163" s="173"/>
      <c r="P163" s="162"/>
      <c r="Q163" s="162"/>
      <c r="R163" s="162"/>
      <c r="S163" s="162"/>
      <c r="T163" s="163"/>
      <c r="U163" s="164"/>
    </row>
    <row r="164" spans="1:21" s="157" customFormat="1" ht="13.5" customHeight="1">
      <c r="A164" s="319"/>
      <c r="B164" s="321"/>
      <c r="C164" s="321"/>
      <c r="D164" s="184"/>
      <c r="E164" s="323"/>
      <c r="F164" s="326"/>
      <c r="G164" s="316">
        <v>2014</v>
      </c>
      <c r="H164" s="314"/>
      <c r="I164" s="171" t="s">
        <v>177</v>
      </c>
      <c r="J164" s="172">
        <v>16204</v>
      </c>
      <c r="K164" s="172">
        <v>70107</v>
      </c>
      <c r="L164" s="172">
        <v>61324</v>
      </c>
      <c r="M164" s="172">
        <f>J164+L164</f>
        <v>77528</v>
      </c>
      <c r="N164" s="173">
        <f>M164/H162</f>
        <v>0.8982400852730243</v>
      </c>
      <c r="P164" s="162"/>
      <c r="Q164" s="162"/>
      <c r="R164" s="162"/>
      <c r="S164" s="162"/>
      <c r="T164" s="163"/>
      <c r="U164" s="164"/>
    </row>
    <row r="165" spans="1:21" s="157" customFormat="1" ht="13.5" customHeight="1">
      <c r="A165" s="319"/>
      <c r="B165" s="321"/>
      <c r="C165" s="321"/>
      <c r="D165" s="184"/>
      <c r="E165" s="323"/>
      <c r="F165" s="326"/>
      <c r="G165" s="316"/>
      <c r="H165" s="314"/>
      <c r="I165" s="171" t="s">
        <v>178</v>
      </c>
      <c r="J165" s="172"/>
      <c r="K165" s="172"/>
      <c r="L165" s="172"/>
      <c r="M165" s="172"/>
      <c r="N165" s="173"/>
      <c r="P165" s="162"/>
      <c r="Q165" s="162"/>
      <c r="R165" s="162"/>
      <c r="S165" s="162"/>
      <c r="T165" s="163"/>
      <c r="U165" s="164"/>
    </row>
    <row r="166" spans="1:21" s="157" customFormat="1" ht="13.5" customHeight="1" thickBot="1">
      <c r="A166" s="320"/>
      <c r="B166" s="311"/>
      <c r="C166" s="311"/>
      <c r="D166" s="184"/>
      <c r="E166" s="324"/>
      <c r="F166" s="327"/>
      <c r="G166" s="317"/>
      <c r="H166" s="315"/>
      <c r="I166" s="181" t="s">
        <v>24</v>
      </c>
      <c r="J166" s="182">
        <f>J162+J163+J164+J165</f>
        <v>16204</v>
      </c>
      <c r="K166" s="182">
        <f>K162+K163+K164+K165</f>
        <v>70107</v>
      </c>
      <c r="L166" s="182">
        <f>L162+L163+L164+L165</f>
        <v>61324</v>
      </c>
      <c r="M166" s="182">
        <f>M162+M163+M164+M165</f>
        <v>77528</v>
      </c>
      <c r="N166" s="183">
        <f>N162+N163+N164+N165</f>
        <v>0.8982400852730243</v>
      </c>
      <c r="P166" s="162"/>
      <c r="Q166" s="162"/>
      <c r="R166" s="162"/>
      <c r="S166" s="162"/>
      <c r="T166" s="163"/>
      <c r="U166" s="164"/>
    </row>
    <row r="167" spans="1:21" s="157" customFormat="1" ht="12.75" customHeight="1">
      <c r="A167" s="318">
        <v>31</v>
      </c>
      <c r="B167" s="310">
        <v>801</v>
      </c>
      <c r="C167" s="310">
        <v>80130</v>
      </c>
      <c r="D167" s="184"/>
      <c r="E167" s="322" t="s">
        <v>224</v>
      </c>
      <c r="F167" s="325" t="s">
        <v>225</v>
      </c>
      <c r="G167" s="328">
        <v>2014</v>
      </c>
      <c r="H167" s="313">
        <v>267578</v>
      </c>
      <c r="I167" s="167" t="s">
        <v>175</v>
      </c>
      <c r="J167" s="168"/>
      <c r="K167" s="168"/>
      <c r="L167" s="168"/>
      <c r="M167" s="168"/>
      <c r="N167" s="169"/>
      <c r="P167" s="162"/>
      <c r="Q167" s="162"/>
      <c r="R167" s="162"/>
      <c r="S167" s="162"/>
      <c r="T167" s="163"/>
      <c r="U167" s="164"/>
    </row>
    <row r="168" spans="1:21" s="157" customFormat="1" ht="12.75" customHeight="1">
      <c r="A168" s="319"/>
      <c r="B168" s="321"/>
      <c r="C168" s="321"/>
      <c r="D168" s="184"/>
      <c r="E168" s="323"/>
      <c r="F168" s="326"/>
      <c r="G168" s="316"/>
      <c r="H168" s="314"/>
      <c r="I168" s="171" t="s">
        <v>176</v>
      </c>
      <c r="J168" s="172"/>
      <c r="K168" s="172"/>
      <c r="L168" s="172"/>
      <c r="M168" s="172"/>
      <c r="N168" s="173"/>
      <c r="P168" s="162"/>
      <c r="Q168" s="162"/>
      <c r="R168" s="162"/>
      <c r="S168" s="162"/>
      <c r="T168" s="163"/>
      <c r="U168" s="164"/>
    </row>
    <row r="169" spans="1:21" s="157" customFormat="1" ht="12.75" customHeight="1">
      <c r="A169" s="319"/>
      <c r="B169" s="321"/>
      <c r="C169" s="321"/>
      <c r="D169" s="184"/>
      <c r="E169" s="323"/>
      <c r="F169" s="326"/>
      <c r="G169" s="316">
        <v>2015</v>
      </c>
      <c r="H169" s="314"/>
      <c r="I169" s="171" t="s">
        <v>177</v>
      </c>
      <c r="J169" s="172">
        <v>0</v>
      </c>
      <c r="K169" s="172">
        <v>160547</v>
      </c>
      <c r="L169" s="172">
        <v>66970</v>
      </c>
      <c r="M169" s="172">
        <f>J169+L169</f>
        <v>66970</v>
      </c>
      <c r="N169" s="173">
        <f>M169/H167</f>
        <v>0.25028216071575393</v>
      </c>
      <c r="P169" s="162"/>
      <c r="Q169" s="162"/>
      <c r="R169" s="162"/>
      <c r="S169" s="162"/>
      <c r="T169" s="163"/>
      <c r="U169" s="164"/>
    </row>
    <row r="170" spans="1:21" s="157" customFormat="1" ht="12.75" customHeight="1">
      <c r="A170" s="319"/>
      <c r="B170" s="321"/>
      <c r="C170" s="321"/>
      <c r="D170" s="184"/>
      <c r="E170" s="323"/>
      <c r="F170" s="326"/>
      <c r="G170" s="316"/>
      <c r="H170" s="314"/>
      <c r="I170" s="171" t="s">
        <v>178</v>
      </c>
      <c r="J170" s="172"/>
      <c r="K170" s="172"/>
      <c r="L170" s="172"/>
      <c r="M170" s="172"/>
      <c r="N170" s="173"/>
      <c r="P170" s="162"/>
      <c r="Q170" s="162"/>
      <c r="R170" s="162"/>
      <c r="S170" s="162"/>
      <c r="T170" s="163"/>
      <c r="U170" s="164"/>
    </row>
    <row r="171" spans="1:21" s="157" customFormat="1" ht="12.75" customHeight="1" thickBot="1">
      <c r="A171" s="320"/>
      <c r="B171" s="311"/>
      <c r="C171" s="311"/>
      <c r="D171" s="184"/>
      <c r="E171" s="324"/>
      <c r="F171" s="327"/>
      <c r="G171" s="317"/>
      <c r="H171" s="315"/>
      <c r="I171" s="181" t="s">
        <v>24</v>
      </c>
      <c r="J171" s="182">
        <f>J167+J168+J169+J170</f>
        <v>0</v>
      </c>
      <c r="K171" s="182">
        <f>K167+K168+K169+K170</f>
        <v>160547</v>
      </c>
      <c r="L171" s="182">
        <f>L167+L168+L169+L170</f>
        <v>66970</v>
      </c>
      <c r="M171" s="182">
        <f>M167+M168+M169+M170</f>
        <v>66970</v>
      </c>
      <c r="N171" s="183">
        <f>N167+N168+N169+N170</f>
        <v>0.25028216071575393</v>
      </c>
      <c r="P171" s="162"/>
      <c r="Q171" s="162"/>
      <c r="R171" s="162"/>
      <c r="S171" s="162"/>
      <c r="T171" s="163"/>
      <c r="U171" s="164"/>
    </row>
    <row r="172" spans="1:21" s="157" customFormat="1" ht="11.25">
      <c r="A172" s="318">
        <v>32</v>
      </c>
      <c r="B172" s="310">
        <v>801</v>
      </c>
      <c r="C172" s="310">
        <v>80130</v>
      </c>
      <c r="D172" s="184"/>
      <c r="E172" s="322" t="s">
        <v>208</v>
      </c>
      <c r="F172" s="325" t="s">
        <v>225</v>
      </c>
      <c r="G172" s="328">
        <v>2012</v>
      </c>
      <c r="H172" s="313">
        <v>81200</v>
      </c>
      <c r="I172" s="167" t="s">
        <v>175</v>
      </c>
      <c r="J172" s="168"/>
      <c r="K172" s="168"/>
      <c r="L172" s="168"/>
      <c r="M172" s="168"/>
      <c r="N172" s="169"/>
      <c r="P172" s="162"/>
      <c r="Q172" s="162"/>
      <c r="R172" s="162"/>
      <c r="S172" s="162"/>
      <c r="T172" s="163"/>
      <c r="U172" s="164"/>
    </row>
    <row r="173" spans="1:21" s="157" customFormat="1" ht="11.25">
      <c r="A173" s="319"/>
      <c r="B173" s="321"/>
      <c r="C173" s="321"/>
      <c r="D173" s="184"/>
      <c r="E173" s="323"/>
      <c r="F173" s="326"/>
      <c r="G173" s="316"/>
      <c r="H173" s="314"/>
      <c r="I173" s="171" t="s">
        <v>176</v>
      </c>
      <c r="J173" s="172"/>
      <c r="K173" s="172"/>
      <c r="L173" s="172"/>
      <c r="M173" s="172"/>
      <c r="N173" s="173"/>
      <c r="P173" s="162"/>
      <c r="Q173" s="162"/>
      <c r="R173" s="162"/>
      <c r="S173" s="162"/>
      <c r="T173" s="163"/>
      <c r="U173" s="164"/>
    </row>
    <row r="174" spans="1:21" s="157" customFormat="1" ht="11.25">
      <c r="A174" s="319"/>
      <c r="B174" s="321"/>
      <c r="C174" s="321"/>
      <c r="D174" s="184"/>
      <c r="E174" s="323"/>
      <c r="F174" s="326"/>
      <c r="G174" s="316">
        <v>2014</v>
      </c>
      <c r="H174" s="314"/>
      <c r="I174" s="171" t="s">
        <v>177</v>
      </c>
      <c r="J174" s="172">
        <v>50506</v>
      </c>
      <c r="K174" s="172">
        <v>30694</v>
      </c>
      <c r="L174" s="172">
        <v>30488</v>
      </c>
      <c r="M174" s="172">
        <f>J174+L174</f>
        <v>80994</v>
      </c>
      <c r="N174" s="173">
        <f>M174/H172</f>
        <v>0.9974630541871922</v>
      </c>
      <c r="P174" s="162"/>
      <c r="Q174" s="162"/>
      <c r="R174" s="162"/>
      <c r="S174" s="162"/>
      <c r="T174" s="163"/>
      <c r="U174" s="164"/>
    </row>
    <row r="175" spans="1:21" s="157" customFormat="1" ht="11.25">
      <c r="A175" s="319"/>
      <c r="B175" s="321"/>
      <c r="C175" s="321"/>
      <c r="D175" s="184"/>
      <c r="E175" s="323"/>
      <c r="F175" s="326"/>
      <c r="G175" s="316"/>
      <c r="H175" s="314"/>
      <c r="I175" s="171" t="s">
        <v>178</v>
      </c>
      <c r="J175" s="172"/>
      <c r="K175" s="172"/>
      <c r="L175" s="172"/>
      <c r="M175" s="172"/>
      <c r="N175" s="173"/>
      <c r="P175" s="162"/>
      <c r="Q175" s="162"/>
      <c r="R175" s="162"/>
      <c r="S175" s="162"/>
      <c r="T175" s="163"/>
      <c r="U175" s="164"/>
    </row>
    <row r="176" spans="1:21" s="157" customFormat="1" ht="12" thickBot="1">
      <c r="A176" s="320"/>
      <c r="B176" s="311"/>
      <c r="C176" s="311"/>
      <c r="D176" s="184"/>
      <c r="E176" s="324"/>
      <c r="F176" s="327"/>
      <c r="G176" s="317"/>
      <c r="H176" s="315"/>
      <c r="I176" s="181" t="s">
        <v>24</v>
      </c>
      <c r="J176" s="182">
        <f>J172+J173+J174+J175</f>
        <v>50506</v>
      </c>
      <c r="K176" s="182">
        <f>K172+K173+K174+K175</f>
        <v>30694</v>
      </c>
      <c r="L176" s="182">
        <f>L172+L173+L174+L175</f>
        <v>30488</v>
      </c>
      <c r="M176" s="182">
        <f>M172+M173+M174+M175</f>
        <v>80994</v>
      </c>
      <c r="N176" s="183">
        <f>N172+N173+N174+N175</f>
        <v>0.9974630541871922</v>
      </c>
      <c r="P176" s="162"/>
      <c r="Q176" s="162"/>
      <c r="R176" s="162"/>
      <c r="S176" s="162"/>
      <c r="T176" s="163"/>
      <c r="U176" s="164"/>
    </row>
    <row r="177" spans="1:21" s="157" customFormat="1" ht="11.25">
      <c r="A177" s="318">
        <v>33</v>
      </c>
      <c r="B177" s="310">
        <v>801</v>
      </c>
      <c r="C177" s="310">
        <v>80130</v>
      </c>
      <c r="D177" s="184"/>
      <c r="E177" s="322" t="s">
        <v>226</v>
      </c>
      <c r="F177" s="325" t="s">
        <v>225</v>
      </c>
      <c r="G177" s="328">
        <v>2012</v>
      </c>
      <c r="H177" s="313">
        <v>89356</v>
      </c>
      <c r="I177" s="167" t="s">
        <v>175</v>
      </c>
      <c r="J177" s="168"/>
      <c r="K177" s="168"/>
      <c r="L177" s="168"/>
      <c r="M177" s="168"/>
      <c r="N177" s="169"/>
      <c r="P177" s="162"/>
      <c r="Q177" s="162"/>
      <c r="R177" s="162"/>
      <c r="S177" s="162"/>
      <c r="T177" s="163"/>
      <c r="U177" s="164"/>
    </row>
    <row r="178" spans="1:21" s="157" customFormat="1" ht="11.25">
      <c r="A178" s="319"/>
      <c r="B178" s="321"/>
      <c r="C178" s="321"/>
      <c r="D178" s="184"/>
      <c r="E178" s="323"/>
      <c r="F178" s="326"/>
      <c r="G178" s="316"/>
      <c r="H178" s="314"/>
      <c r="I178" s="171" t="s">
        <v>176</v>
      </c>
      <c r="J178" s="172"/>
      <c r="K178" s="172"/>
      <c r="L178" s="172"/>
      <c r="M178" s="172"/>
      <c r="N178" s="173"/>
      <c r="P178" s="162"/>
      <c r="Q178" s="162"/>
      <c r="R178" s="162"/>
      <c r="S178" s="162"/>
      <c r="T178" s="163"/>
      <c r="U178" s="164"/>
    </row>
    <row r="179" spans="1:21" s="157" customFormat="1" ht="11.25">
      <c r="A179" s="319"/>
      <c r="B179" s="321"/>
      <c r="C179" s="321"/>
      <c r="D179" s="184"/>
      <c r="E179" s="323"/>
      <c r="F179" s="326"/>
      <c r="G179" s="316">
        <v>2014</v>
      </c>
      <c r="H179" s="314"/>
      <c r="I179" s="171" t="s">
        <v>177</v>
      </c>
      <c r="J179" s="172">
        <v>38983</v>
      </c>
      <c r="K179" s="172">
        <v>50373</v>
      </c>
      <c r="L179" s="172">
        <v>50265</v>
      </c>
      <c r="M179" s="172">
        <f>J179+L179</f>
        <v>89248</v>
      </c>
      <c r="N179" s="173">
        <f>M179/H177</f>
        <v>0.99879135144814</v>
      </c>
      <c r="P179" s="162"/>
      <c r="Q179" s="162"/>
      <c r="R179" s="162"/>
      <c r="S179" s="162"/>
      <c r="T179" s="163"/>
      <c r="U179" s="164"/>
    </row>
    <row r="180" spans="1:21" s="157" customFormat="1" ht="11.25">
      <c r="A180" s="319"/>
      <c r="B180" s="321"/>
      <c r="C180" s="321"/>
      <c r="D180" s="184"/>
      <c r="E180" s="323"/>
      <c r="F180" s="326"/>
      <c r="G180" s="316"/>
      <c r="H180" s="314"/>
      <c r="I180" s="171" t="s">
        <v>178</v>
      </c>
      <c r="J180" s="172"/>
      <c r="K180" s="172"/>
      <c r="L180" s="172"/>
      <c r="M180" s="172"/>
      <c r="N180" s="173"/>
      <c r="P180" s="162"/>
      <c r="Q180" s="162"/>
      <c r="R180" s="162"/>
      <c r="S180" s="162"/>
      <c r="T180" s="163"/>
      <c r="U180" s="164"/>
    </row>
    <row r="181" spans="1:21" s="157" customFormat="1" ht="12" thickBot="1">
      <c r="A181" s="320"/>
      <c r="B181" s="311"/>
      <c r="C181" s="311"/>
      <c r="D181" s="184"/>
      <c r="E181" s="324"/>
      <c r="F181" s="327"/>
      <c r="G181" s="317"/>
      <c r="H181" s="315"/>
      <c r="I181" s="181" t="s">
        <v>24</v>
      </c>
      <c r="J181" s="182">
        <f>J177+J178+J179+J180</f>
        <v>38983</v>
      </c>
      <c r="K181" s="182">
        <f>K177+K178+K179+K180</f>
        <v>50373</v>
      </c>
      <c r="L181" s="182">
        <f>L177+L178+L179+L180</f>
        <v>50265</v>
      </c>
      <c r="M181" s="182">
        <f>M177+M178+M179+M180</f>
        <v>89248</v>
      </c>
      <c r="N181" s="183">
        <f>N177+N178+N179+N180</f>
        <v>0.99879135144814</v>
      </c>
      <c r="P181" s="162"/>
      <c r="Q181" s="162"/>
      <c r="R181" s="162"/>
      <c r="S181" s="162"/>
      <c r="T181" s="163"/>
      <c r="U181" s="164"/>
    </row>
    <row r="182" spans="1:21" s="157" customFormat="1" ht="11.25">
      <c r="A182" s="318">
        <v>34</v>
      </c>
      <c r="B182" s="310">
        <v>801</v>
      </c>
      <c r="C182" s="310">
        <v>80130</v>
      </c>
      <c r="D182" s="184"/>
      <c r="E182" s="322" t="s">
        <v>208</v>
      </c>
      <c r="F182" s="325" t="s">
        <v>227</v>
      </c>
      <c r="G182" s="328">
        <v>2012</v>
      </c>
      <c r="H182" s="313">
        <v>60181</v>
      </c>
      <c r="I182" s="167" t="s">
        <v>175</v>
      </c>
      <c r="J182" s="168"/>
      <c r="K182" s="168"/>
      <c r="L182" s="168"/>
      <c r="M182" s="168"/>
      <c r="N182" s="169"/>
      <c r="P182" s="162"/>
      <c r="Q182" s="162"/>
      <c r="R182" s="162"/>
      <c r="S182" s="162"/>
      <c r="T182" s="163"/>
      <c r="U182" s="164"/>
    </row>
    <row r="183" spans="1:21" s="157" customFormat="1" ht="11.25">
      <c r="A183" s="319"/>
      <c r="B183" s="321"/>
      <c r="C183" s="321"/>
      <c r="D183" s="184"/>
      <c r="E183" s="323"/>
      <c r="F183" s="326"/>
      <c r="G183" s="316"/>
      <c r="H183" s="314"/>
      <c r="I183" s="171" t="s">
        <v>176</v>
      </c>
      <c r="J183" s="172"/>
      <c r="K183" s="172"/>
      <c r="L183" s="172"/>
      <c r="M183" s="172"/>
      <c r="N183" s="173"/>
      <c r="P183" s="162"/>
      <c r="Q183" s="162"/>
      <c r="R183" s="162"/>
      <c r="S183" s="162"/>
      <c r="T183" s="163"/>
      <c r="U183" s="164"/>
    </row>
    <row r="184" spans="1:21" s="157" customFormat="1" ht="11.25">
      <c r="A184" s="319"/>
      <c r="B184" s="321"/>
      <c r="C184" s="321"/>
      <c r="D184" s="184"/>
      <c r="E184" s="323"/>
      <c r="F184" s="326"/>
      <c r="G184" s="316">
        <v>2014</v>
      </c>
      <c r="H184" s="314"/>
      <c r="I184" s="171" t="s">
        <v>177</v>
      </c>
      <c r="J184" s="172">
        <v>46454</v>
      </c>
      <c r="K184" s="172">
        <v>13727</v>
      </c>
      <c r="L184" s="172">
        <v>13726</v>
      </c>
      <c r="M184" s="172">
        <f>J184+L184</f>
        <v>60180</v>
      </c>
      <c r="N184" s="173">
        <f>M184/H182</f>
        <v>0.999983383459896</v>
      </c>
      <c r="P184" s="162"/>
      <c r="Q184" s="162"/>
      <c r="R184" s="162"/>
      <c r="S184" s="162"/>
      <c r="T184" s="163"/>
      <c r="U184" s="164"/>
    </row>
    <row r="185" spans="1:21" s="157" customFormat="1" ht="11.25">
      <c r="A185" s="319"/>
      <c r="B185" s="321"/>
      <c r="C185" s="321"/>
      <c r="D185" s="184"/>
      <c r="E185" s="323"/>
      <c r="F185" s="326"/>
      <c r="G185" s="316"/>
      <c r="H185" s="314"/>
      <c r="I185" s="171" t="s">
        <v>178</v>
      </c>
      <c r="J185" s="172"/>
      <c r="K185" s="172"/>
      <c r="L185" s="172"/>
      <c r="M185" s="172"/>
      <c r="N185" s="173"/>
      <c r="P185" s="162"/>
      <c r="Q185" s="162"/>
      <c r="R185" s="162"/>
      <c r="S185" s="162"/>
      <c r="T185" s="163"/>
      <c r="U185" s="164"/>
    </row>
    <row r="186" spans="1:21" s="157" customFormat="1" ht="12" thickBot="1">
      <c r="A186" s="320"/>
      <c r="B186" s="311"/>
      <c r="C186" s="311"/>
      <c r="D186" s="184"/>
      <c r="E186" s="324"/>
      <c r="F186" s="327"/>
      <c r="G186" s="317"/>
      <c r="H186" s="315"/>
      <c r="I186" s="181" t="s">
        <v>24</v>
      </c>
      <c r="J186" s="182">
        <f>J182+J183+J184+J185</f>
        <v>46454</v>
      </c>
      <c r="K186" s="182">
        <f>K182+K183+K184+K185</f>
        <v>13727</v>
      </c>
      <c r="L186" s="182">
        <f>L182+L183+L184+L185</f>
        <v>13726</v>
      </c>
      <c r="M186" s="182">
        <f>M182+M183+M184+M185</f>
        <v>60180</v>
      </c>
      <c r="N186" s="183">
        <f>N182+N183+N184+N185</f>
        <v>0.999983383459896</v>
      </c>
      <c r="P186" s="162"/>
      <c r="Q186" s="162"/>
      <c r="R186" s="162"/>
      <c r="S186" s="162"/>
      <c r="T186" s="163"/>
      <c r="U186" s="164"/>
    </row>
    <row r="187" spans="1:21" s="157" customFormat="1" ht="11.25">
      <c r="A187" s="318">
        <v>35</v>
      </c>
      <c r="B187" s="310">
        <v>801</v>
      </c>
      <c r="C187" s="310">
        <v>80130</v>
      </c>
      <c r="D187" s="184"/>
      <c r="E187" s="322" t="s">
        <v>217</v>
      </c>
      <c r="F187" s="325" t="s">
        <v>228</v>
      </c>
      <c r="G187" s="328">
        <v>2013</v>
      </c>
      <c r="H187" s="313">
        <v>81326</v>
      </c>
      <c r="I187" s="167" t="s">
        <v>175</v>
      </c>
      <c r="J187" s="168"/>
      <c r="K187" s="168"/>
      <c r="L187" s="168"/>
      <c r="M187" s="168"/>
      <c r="N187" s="169"/>
      <c r="P187" s="162"/>
      <c r="Q187" s="162"/>
      <c r="R187" s="162"/>
      <c r="S187" s="162"/>
      <c r="T187" s="163"/>
      <c r="U187" s="164"/>
    </row>
    <row r="188" spans="1:21" s="157" customFormat="1" ht="11.25">
      <c r="A188" s="319"/>
      <c r="B188" s="321"/>
      <c r="C188" s="321"/>
      <c r="D188" s="184"/>
      <c r="E188" s="323"/>
      <c r="F188" s="326"/>
      <c r="G188" s="316"/>
      <c r="H188" s="314"/>
      <c r="I188" s="171" t="s">
        <v>176</v>
      </c>
      <c r="J188" s="172"/>
      <c r="K188" s="172"/>
      <c r="L188" s="172"/>
      <c r="M188" s="172"/>
      <c r="N188" s="173"/>
      <c r="P188" s="162"/>
      <c r="Q188" s="162"/>
      <c r="R188" s="162"/>
      <c r="S188" s="162"/>
      <c r="T188" s="163"/>
      <c r="U188" s="164"/>
    </row>
    <row r="189" spans="1:21" s="157" customFormat="1" ht="11.25">
      <c r="A189" s="319"/>
      <c r="B189" s="321"/>
      <c r="C189" s="321"/>
      <c r="D189" s="184"/>
      <c r="E189" s="323"/>
      <c r="F189" s="326"/>
      <c r="G189" s="316">
        <v>2015</v>
      </c>
      <c r="H189" s="314"/>
      <c r="I189" s="171" t="s">
        <v>177</v>
      </c>
      <c r="J189" s="172">
        <v>27528</v>
      </c>
      <c r="K189" s="172">
        <v>37533</v>
      </c>
      <c r="L189" s="172">
        <v>32432</v>
      </c>
      <c r="M189" s="172">
        <f>J189+L189</f>
        <v>59960</v>
      </c>
      <c r="N189" s="173">
        <f>M189/H187</f>
        <v>0.7372795907827755</v>
      </c>
      <c r="P189" s="162"/>
      <c r="Q189" s="162"/>
      <c r="R189" s="162"/>
      <c r="S189" s="162"/>
      <c r="T189" s="163"/>
      <c r="U189" s="164"/>
    </row>
    <row r="190" spans="1:21" s="157" customFormat="1" ht="11.25">
      <c r="A190" s="319"/>
      <c r="B190" s="321"/>
      <c r="C190" s="321"/>
      <c r="D190" s="184"/>
      <c r="E190" s="323"/>
      <c r="F190" s="326"/>
      <c r="G190" s="316"/>
      <c r="H190" s="314"/>
      <c r="I190" s="171" t="s">
        <v>178</v>
      </c>
      <c r="J190" s="172"/>
      <c r="K190" s="172"/>
      <c r="L190" s="172"/>
      <c r="M190" s="172"/>
      <c r="N190" s="173"/>
      <c r="P190" s="162"/>
      <c r="Q190" s="162"/>
      <c r="R190" s="162"/>
      <c r="S190" s="162"/>
      <c r="T190" s="163"/>
      <c r="U190" s="164"/>
    </row>
    <row r="191" spans="1:21" s="157" customFormat="1" ht="12" thickBot="1">
      <c r="A191" s="320"/>
      <c r="B191" s="311"/>
      <c r="C191" s="311"/>
      <c r="D191" s="184"/>
      <c r="E191" s="324"/>
      <c r="F191" s="327"/>
      <c r="G191" s="317"/>
      <c r="H191" s="315"/>
      <c r="I191" s="181" t="s">
        <v>24</v>
      </c>
      <c r="J191" s="182">
        <f>J187+J188+J189+J190</f>
        <v>27528</v>
      </c>
      <c r="K191" s="182">
        <f>K187+K188+K189+K190</f>
        <v>37533</v>
      </c>
      <c r="L191" s="182">
        <f>L187+L188+L189+L190</f>
        <v>32432</v>
      </c>
      <c r="M191" s="182">
        <f>M187+M188+M189+M190</f>
        <v>59960</v>
      </c>
      <c r="N191" s="183">
        <f>N187+N188+N189+N190</f>
        <v>0.7372795907827755</v>
      </c>
      <c r="P191" s="162"/>
      <c r="Q191" s="162"/>
      <c r="R191" s="162"/>
      <c r="S191" s="162"/>
      <c r="T191" s="163"/>
      <c r="U191" s="164"/>
    </row>
    <row r="192" spans="1:21" s="157" customFormat="1" ht="11.25">
      <c r="A192" s="318">
        <v>36</v>
      </c>
      <c r="B192" s="310">
        <v>801</v>
      </c>
      <c r="C192" s="310">
        <v>80130</v>
      </c>
      <c r="D192" s="184"/>
      <c r="E192" s="322" t="s">
        <v>229</v>
      </c>
      <c r="F192" s="325" t="s">
        <v>228</v>
      </c>
      <c r="G192" s="328">
        <v>2013</v>
      </c>
      <c r="H192" s="313">
        <v>88040</v>
      </c>
      <c r="I192" s="167" t="s">
        <v>175</v>
      </c>
      <c r="J192" s="168"/>
      <c r="K192" s="168"/>
      <c r="L192" s="168"/>
      <c r="M192" s="168"/>
      <c r="N192" s="169"/>
      <c r="P192" s="162"/>
      <c r="Q192" s="162"/>
      <c r="R192" s="162"/>
      <c r="S192" s="162"/>
      <c r="T192" s="163"/>
      <c r="U192" s="164"/>
    </row>
    <row r="193" spans="1:21" s="157" customFormat="1" ht="11.25">
      <c r="A193" s="319"/>
      <c r="B193" s="321"/>
      <c r="C193" s="321"/>
      <c r="D193" s="184"/>
      <c r="E193" s="323"/>
      <c r="F193" s="326"/>
      <c r="G193" s="316"/>
      <c r="H193" s="314"/>
      <c r="I193" s="171" t="s">
        <v>176</v>
      </c>
      <c r="J193" s="172"/>
      <c r="K193" s="172"/>
      <c r="L193" s="172"/>
      <c r="M193" s="172"/>
      <c r="N193" s="173"/>
      <c r="P193" s="162"/>
      <c r="Q193" s="162"/>
      <c r="R193" s="162"/>
      <c r="S193" s="162"/>
      <c r="T193" s="163"/>
      <c r="U193" s="164"/>
    </row>
    <row r="194" spans="1:21" s="157" customFormat="1" ht="11.25">
      <c r="A194" s="319"/>
      <c r="B194" s="321"/>
      <c r="C194" s="321"/>
      <c r="D194" s="184"/>
      <c r="E194" s="323"/>
      <c r="F194" s="326"/>
      <c r="G194" s="316">
        <v>2015</v>
      </c>
      <c r="H194" s="314"/>
      <c r="I194" s="171" t="s">
        <v>177</v>
      </c>
      <c r="J194" s="172">
        <v>18280</v>
      </c>
      <c r="K194" s="172">
        <v>44020</v>
      </c>
      <c r="L194" s="172">
        <v>39663</v>
      </c>
      <c r="M194" s="172">
        <f>J194+L194</f>
        <v>57943</v>
      </c>
      <c r="N194" s="173">
        <f>M194/H192</f>
        <v>0.6581440254429805</v>
      </c>
      <c r="P194" s="162"/>
      <c r="Q194" s="162"/>
      <c r="R194" s="162"/>
      <c r="S194" s="162"/>
      <c r="T194" s="163"/>
      <c r="U194" s="164"/>
    </row>
    <row r="195" spans="1:21" s="157" customFormat="1" ht="11.25">
      <c r="A195" s="319"/>
      <c r="B195" s="321"/>
      <c r="C195" s="321"/>
      <c r="D195" s="184"/>
      <c r="E195" s="323"/>
      <c r="F195" s="326"/>
      <c r="G195" s="316"/>
      <c r="H195" s="314"/>
      <c r="I195" s="171" t="s">
        <v>178</v>
      </c>
      <c r="J195" s="172"/>
      <c r="K195" s="172"/>
      <c r="L195" s="172"/>
      <c r="M195" s="172"/>
      <c r="N195" s="173"/>
      <c r="P195" s="162"/>
      <c r="Q195" s="162"/>
      <c r="R195" s="162"/>
      <c r="S195" s="162"/>
      <c r="T195" s="163"/>
      <c r="U195" s="164"/>
    </row>
    <row r="196" spans="1:21" s="157" customFormat="1" ht="12" thickBot="1">
      <c r="A196" s="320"/>
      <c r="B196" s="311"/>
      <c r="C196" s="311"/>
      <c r="D196" s="184"/>
      <c r="E196" s="324"/>
      <c r="F196" s="327"/>
      <c r="G196" s="317"/>
      <c r="H196" s="315"/>
      <c r="I196" s="181" t="s">
        <v>24</v>
      </c>
      <c r="J196" s="182">
        <f>J192+J193+J194+J195</f>
        <v>18280</v>
      </c>
      <c r="K196" s="182">
        <f>K192+K193+K194+K195</f>
        <v>44020</v>
      </c>
      <c r="L196" s="182">
        <f>L192+L193+L194+L195</f>
        <v>39663</v>
      </c>
      <c r="M196" s="182">
        <f>M192+M193+M194+M195</f>
        <v>57943</v>
      </c>
      <c r="N196" s="183">
        <f>N192+N193+N194+N195</f>
        <v>0.6581440254429805</v>
      </c>
      <c r="P196" s="162"/>
      <c r="Q196" s="162"/>
      <c r="R196" s="162"/>
      <c r="S196" s="162"/>
      <c r="T196" s="163"/>
      <c r="U196" s="164"/>
    </row>
    <row r="197" spans="1:21" s="157" customFormat="1" ht="16.5" customHeight="1">
      <c r="A197" s="318">
        <v>36</v>
      </c>
      <c r="B197" s="310">
        <v>852</v>
      </c>
      <c r="C197" s="310">
        <v>85205</v>
      </c>
      <c r="D197" s="184"/>
      <c r="E197" s="322" t="s">
        <v>230</v>
      </c>
      <c r="F197" s="325" t="s">
        <v>231</v>
      </c>
      <c r="G197" s="328">
        <v>2014</v>
      </c>
      <c r="H197" s="313">
        <v>250000</v>
      </c>
      <c r="I197" s="167" t="s">
        <v>175</v>
      </c>
      <c r="J197" s="168">
        <v>0</v>
      </c>
      <c r="K197" s="168">
        <v>12000</v>
      </c>
      <c r="L197" s="168">
        <v>12000</v>
      </c>
      <c r="M197" s="168">
        <f>J197+L197</f>
        <v>12000</v>
      </c>
      <c r="N197" s="169">
        <f>M197/H197</f>
        <v>0.048</v>
      </c>
      <c r="P197" s="162"/>
      <c r="Q197" s="162"/>
      <c r="R197" s="162"/>
      <c r="S197" s="162"/>
      <c r="T197" s="163"/>
      <c r="U197" s="164"/>
    </row>
    <row r="198" spans="1:21" s="157" customFormat="1" ht="16.5" customHeight="1">
      <c r="A198" s="319"/>
      <c r="B198" s="321"/>
      <c r="C198" s="321"/>
      <c r="D198" s="184"/>
      <c r="E198" s="323"/>
      <c r="F198" s="326"/>
      <c r="G198" s="316"/>
      <c r="H198" s="314"/>
      <c r="I198" s="171" t="s">
        <v>176</v>
      </c>
      <c r="J198" s="172"/>
      <c r="K198" s="172"/>
      <c r="L198" s="172"/>
      <c r="M198" s="172"/>
      <c r="N198" s="173"/>
      <c r="P198" s="162"/>
      <c r="Q198" s="162"/>
      <c r="R198" s="162"/>
      <c r="S198" s="162"/>
      <c r="T198" s="163"/>
      <c r="U198" s="164"/>
    </row>
    <row r="199" spans="1:21" s="157" customFormat="1" ht="16.5" customHeight="1">
      <c r="A199" s="319"/>
      <c r="B199" s="321"/>
      <c r="C199" s="321"/>
      <c r="D199" s="184"/>
      <c r="E199" s="323"/>
      <c r="F199" s="326"/>
      <c r="G199" s="316">
        <v>2015</v>
      </c>
      <c r="H199" s="314"/>
      <c r="I199" s="171" t="s">
        <v>177</v>
      </c>
      <c r="J199" s="172">
        <v>0</v>
      </c>
      <c r="K199" s="172">
        <v>54228</v>
      </c>
      <c r="L199" s="172">
        <v>54057</v>
      </c>
      <c r="M199" s="172">
        <f>J199+L199</f>
        <v>54057</v>
      </c>
      <c r="N199" s="173">
        <f>M199/H197</f>
        <v>0.216228</v>
      </c>
      <c r="P199" s="162"/>
      <c r="Q199" s="162"/>
      <c r="R199" s="162"/>
      <c r="S199" s="162"/>
      <c r="T199" s="163"/>
      <c r="U199" s="164"/>
    </row>
    <row r="200" spans="1:21" s="157" customFormat="1" ht="16.5" customHeight="1">
      <c r="A200" s="319"/>
      <c r="B200" s="321"/>
      <c r="C200" s="321"/>
      <c r="D200" s="184"/>
      <c r="E200" s="323"/>
      <c r="F200" s="326"/>
      <c r="G200" s="316"/>
      <c r="H200" s="314"/>
      <c r="I200" s="171" t="s">
        <v>178</v>
      </c>
      <c r="J200" s="172"/>
      <c r="K200" s="172"/>
      <c r="L200" s="172"/>
      <c r="M200" s="172"/>
      <c r="N200" s="173"/>
      <c r="P200" s="162"/>
      <c r="Q200" s="162"/>
      <c r="R200" s="162"/>
      <c r="S200" s="162"/>
      <c r="T200" s="163"/>
      <c r="U200" s="164"/>
    </row>
    <row r="201" spans="1:21" s="157" customFormat="1" ht="16.5" customHeight="1" thickBot="1">
      <c r="A201" s="320"/>
      <c r="B201" s="311"/>
      <c r="C201" s="311"/>
      <c r="D201" s="184"/>
      <c r="E201" s="324"/>
      <c r="F201" s="327"/>
      <c r="G201" s="317"/>
      <c r="H201" s="315"/>
      <c r="I201" s="181" t="s">
        <v>24</v>
      </c>
      <c r="J201" s="182">
        <f>J197+J198+J199+J200</f>
        <v>0</v>
      </c>
      <c r="K201" s="182">
        <f>K197+K198+K199+K200</f>
        <v>66228</v>
      </c>
      <c r="L201" s="182">
        <f>L197+L198+L199+L200</f>
        <v>66057</v>
      </c>
      <c r="M201" s="182">
        <f>M197+M198+M199+M200</f>
        <v>66057</v>
      </c>
      <c r="N201" s="183">
        <f>N197+N198+N199+N200</f>
        <v>0.264228</v>
      </c>
      <c r="P201" s="162"/>
      <c r="Q201" s="162"/>
      <c r="R201" s="162"/>
      <c r="S201" s="162"/>
      <c r="T201" s="163"/>
      <c r="U201" s="164"/>
    </row>
    <row r="202" spans="1:21" s="157" customFormat="1" ht="14.25" customHeight="1">
      <c r="A202" s="318">
        <v>37</v>
      </c>
      <c r="B202" s="310">
        <v>853</v>
      </c>
      <c r="C202" s="310">
        <v>85333</v>
      </c>
      <c r="D202" s="184"/>
      <c r="E202" s="322" t="s">
        <v>232</v>
      </c>
      <c r="F202" s="325" t="s">
        <v>233</v>
      </c>
      <c r="G202" s="328">
        <v>2012</v>
      </c>
      <c r="H202" s="313">
        <v>59388</v>
      </c>
      <c r="I202" s="167" t="s">
        <v>175</v>
      </c>
      <c r="J202" s="168"/>
      <c r="K202" s="168"/>
      <c r="L202" s="168"/>
      <c r="M202" s="168"/>
      <c r="N202" s="169"/>
      <c r="P202" s="162"/>
      <c r="Q202" s="162"/>
      <c r="R202" s="162"/>
      <c r="S202" s="162"/>
      <c r="T202" s="163"/>
      <c r="U202" s="164"/>
    </row>
    <row r="203" spans="1:21" s="157" customFormat="1" ht="14.25" customHeight="1">
      <c r="A203" s="319"/>
      <c r="B203" s="321"/>
      <c r="C203" s="321"/>
      <c r="D203" s="184"/>
      <c r="E203" s="323"/>
      <c r="F203" s="326"/>
      <c r="G203" s="316"/>
      <c r="H203" s="314"/>
      <c r="I203" s="171" t="s">
        <v>176</v>
      </c>
      <c r="J203" s="172">
        <v>7603</v>
      </c>
      <c r="K203" s="172">
        <v>1306</v>
      </c>
      <c r="L203" s="172">
        <v>1272</v>
      </c>
      <c r="M203" s="172">
        <f>J203+L203</f>
        <v>8875</v>
      </c>
      <c r="N203" s="173">
        <f>M203/H202</f>
        <v>0.14944096450461372</v>
      </c>
      <c r="P203" s="162"/>
      <c r="Q203" s="162"/>
      <c r="R203" s="162"/>
      <c r="S203" s="162"/>
      <c r="T203" s="163"/>
      <c r="U203" s="164"/>
    </row>
    <row r="204" spans="1:21" s="157" customFormat="1" ht="14.25" customHeight="1">
      <c r="A204" s="319"/>
      <c r="B204" s="321"/>
      <c r="C204" s="321"/>
      <c r="D204" s="184"/>
      <c r="E204" s="323"/>
      <c r="F204" s="326"/>
      <c r="G204" s="316">
        <v>2014</v>
      </c>
      <c r="H204" s="314"/>
      <c r="I204" s="171" t="s">
        <v>177</v>
      </c>
      <c r="J204" s="172">
        <v>43079</v>
      </c>
      <c r="K204" s="172">
        <v>7400</v>
      </c>
      <c r="L204" s="172">
        <v>7207</v>
      </c>
      <c r="M204" s="172">
        <f>J204+L204</f>
        <v>50286</v>
      </c>
      <c r="N204" s="173">
        <f>M204/H202</f>
        <v>0.8467367144877753</v>
      </c>
      <c r="P204" s="162"/>
      <c r="Q204" s="162"/>
      <c r="R204" s="162"/>
      <c r="S204" s="162"/>
      <c r="T204" s="163"/>
      <c r="U204" s="164"/>
    </row>
    <row r="205" spans="1:21" s="157" customFormat="1" ht="14.25" customHeight="1">
      <c r="A205" s="319"/>
      <c r="B205" s="321"/>
      <c r="C205" s="321"/>
      <c r="D205" s="184"/>
      <c r="E205" s="323"/>
      <c r="F205" s="326"/>
      <c r="G205" s="316"/>
      <c r="H205" s="314"/>
      <c r="I205" s="171" t="s">
        <v>178</v>
      </c>
      <c r="J205" s="172"/>
      <c r="K205" s="172"/>
      <c r="L205" s="172"/>
      <c r="M205" s="172"/>
      <c r="N205" s="173"/>
      <c r="P205" s="162"/>
      <c r="Q205" s="162"/>
      <c r="R205" s="162"/>
      <c r="S205" s="162"/>
      <c r="T205" s="163"/>
      <c r="U205" s="164"/>
    </row>
    <row r="206" spans="1:21" s="157" customFormat="1" ht="14.25" customHeight="1" thickBot="1">
      <c r="A206" s="320"/>
      <c r="B206" s="311"/>
      <c r="C206" s="311"/>
      <c r="D206" s="184"/>
      <c r="E206" s="324"/>
      <c r="F206" s="327"/>
      <c r="G206" s="317"/>
      <c r="H206" s="315"/>
      <c r="I206" s="181" t="s">
        <v>24</v>
      </c>
      <c r="J206" s="182">
        <f>J202+J203+J204+J205</f>
        <v>50682</v>
      </c>
      <c r="K206" s="182">
        <f>K202+K203+K204+K205</f>
        <v>8706</v>
      </c>
      <c r="L206" s="182">
        <f>L202+L203+L204+L205</f>
        <v>8479</v>
      </c>
      <c r="M206" s="182">
        <f>M202+M203+M204+M205</f>
        <v>59161</v>
      </c>
      <c r="N206" s="183">
        <f>N202+N203+N204+N205</f>
        <v>0.9961776789923891</v>
      </c>
      <c r="P206" s="162"/>
      <c r="Q206" s="162"/>
      <c r="R206" s="162"/>
      <c r="S206" s="162"/>
      <c r="T206" s="163"/>
      <c r="U206" s="164"/>
    </row>
    <row r="207" spans="1:21" s="157" customFormat="1" ht="11.25">
      <c r="A207" s="318">
        <v>38</v>
      </c>
      <c r="B207" s="310">
        <v>853</v>
      </c>
      <c r="C207" s="310">
        <v>85333</v>
      </c>
      <c r="D207" s="184"/>
      <c r="E207" s="322" t="s">
        <v>234</v>
      </c>
      <c r="F207" s="325" t="s">
        <v>233</v>
      </c>
      <c r="G207" s="328">
        <v>2012</v>
      </c>
      <c r="H207" s="313">
        <v>442590</v>
      </c>
      <c r="I207" s="167" t="s">
        <v>175</v>
      </c>
      <c r="J207" s="168"/>
      <c r="K207" s="168"/>
      <c r="L207" s="168"/>
      <c r="M207" s="168"/>
      <c r="N207" s="169"/>
      <c r="P207" s="162"/>
      <c r="Q207" s="162"/>
      <c r="R207" s="162"/>
      <c r="S207" s="162"/>
      <c r="T207" s="163"/>
      <c r="U207" s="164"/>
    </row>
    <row r="208" spans="1:21" s="157" customFormat="1" ht="11.25">
      <c r="A208" s="319"/>
      <c r="B208" s="321"/>
      <c r="C208" s="321"/>
      <c r="D208" s="184"/>
      <c r="E208" s="323"/>
      <c r="F208" s="326"/>
      <c r="G208" s="316"/>
      <c r="H208" s="314"/>
      <c r="I208" s="171" t="s">
        <v>176</v>
      </c>
      <c r="J208" s="172">
        <v>23230</v>
      </c>
      <c r="K208" s="172">
        <v>43159</v>
      </c>
      <c r="L208" s="172">
        <v>28304</v>
      </c>
      <c r="M208" s="172">
        <f>J208+L208</f>
        <v>51534</v>
      </c>
      <c r="N208" s="173">
        <f>M208/H207</f>
        <v>0.11643733477936691</v>
      </c>
      <c r="P208" s="162"/>
      <c r="Q208" s="162"/>
      <c r="R208" s="162"/>
      <c r="S208" s="162"/>
      <c r="T208" s="163"/>
      <c r="U208" s="164"/>
    </row>
    <row r="209" spans="1:21" s="157" customFormat="1" ht="11.25">
      <c r="A209" s="319"/>
      <c r="B209" s="321"/>
      <c r="C209" s="321"/>
      <c r="D209" s="184"/>
      <c r="E209" s="323"/>
      <c r="F209" s="326"/>
      <c r="G209" s="316">
        <v>2014</v>
      </c>
      <c r="H209" s="314"/>
      <c r="I209" s="171" t="s">
        <v>177</v>
      </c>
      <c r="J209" s="172">
        <v>131633</v>
      </c>
      <c r="K209" s="172">
        <v>244568</v>
      </c>
      <c r="L209" s="172">
        <v>160389</v>
      </c>
      <c r="M209" s="172">
        <f>J209+L209</f>
        <v>292022</v>
      </c>
      <c r="N209" s="173">
        <f>M209/H207</f>
        <v>0.6598025260399015</v>
      </c>
      <c r="P209" s="162"/>
      <c r="Q209" s="162"/>
      <c r="R209" s="162"/>
      <c r="S209" s="162"/>
      <c r="T209" s="163"/>
      <c r="U209" s="164"/>
    </row>
    <row r="210" spans="1:21" s="157" customFormat="1" ht="11.25">
      <c r="A210" s="319"/>
      <c r="B210" s="321"/>
      <c r="C210" s="321"/>
      <c r="D210" s="184"/>
      <c r="E210" s="323"/>
      <c r="F210" s="326"/>
      <c r="G210" s="316"/>
      <c r="H210" s="314"/>
      <c r="I210" s="171" t="s">
        <v>178</v>
      </c>
      <c r="J210" s="172"/>
      <c r="K210" s="172"/>
      <c r="L210" s="172"/>
      <c r="M210" s="172"/>
      <c r="N210" s="173"/>
      <c r="P210" s="162"/>
      <c r="Q210" s="162"/>
      <c r="R210" s="162"/>
      <c r="S210" s="162"/>
      <c r="T210" s="163"/>
      <c r="U210" s="164"/>
    </row>
    <row r="211" spans="1:21" s="157" customFormat="1" ht="12" thickBot="1">
      <c r="A211" s="320"/>
      <c r="B211" s="311"/>
      <c r="C211" s="311"/>
      <c r="D211" s="184"/>
      <c r="E211" s="324"/>
      <c r="F211" s="327"/>
      <c r="G211" s="317"/>
      <c r="H211" s="315"/>
      <c r="I211" s="181" t="s">
        <v>24</v>
      </c>
      <c r="J211" s="182">
        <f>J207+J208+J209+J210</f>
        <v>154863</v>
      </c>
      <c r="K211" s="182">
        <f>K207+K208+K209+K210</f>
        <v>287727</v>
      </c>
      <c r="L211" s="182">
        <f>L207+L208+L209+L210</f>
        <v>188693</v>
      </c>
      <c r="M211" s="182">
        <f>M207+M208+M209+M210</f>
        <v>343556</v>
      </c>
      <c r="N211" s="183">
        <f>N207+N208+N209+N210</f>
        <v>0.7762398608192684</v>
      </c>
      <c r="P211" s="162"/>
      <c r="Q211" s="162"/>
      <c r="R211" s="162"/>
      <c r="S211" s="162"/>
      <c r="T211" s="163"/>
      <c r="U211" s="164"/>
    </row>
    <row r="212" spans="1:21" s="157" customFormat="1" ht="11.25">
      <c r="A212" s="318">
        <v>38</v>
      </c>
      <c r="B212" s="310">
        <v>853</v>
      </c>
      <c r="C212" s="310">
        <v>85333</v>
      </c>
      <c r="D212" s="184"/>
      <c r="E212" s="322" t="s">
        <v>235</v>
      </c>
      <c r="F212" s="325" t="s">
        <v>233</v>
      </c>
      <c r="G212" s="328">
        <v>2013</v>
      </c>
      <c r="H212" s="313">
        <v>876720</v>
      </c>
      <c r="I212" s="167" t="s">
        <v>175</v>
      </c>
      <c r="J212" s="168"/>
      <c r="K212" s="168"/>
      <c r="L212" s="168"/>
      <c r="M212" s="168"/>
      <c r="N212" s="169"/>
      <c r="P212" s="162"/>
      <c r="Q212" s="162"/>
      <c r="R212" s="162"/>
      <c r="S212" s="162"/>
      <c r="T212" s="163"/>
      <c r="U212" s="164"/>
    </row>
    <row r="213" spans="1:21" s="157" customFormat="1" ht="11.25">
      <c r="A213" s="319"/>
      <c r="B213" s="321"/>
      <c r="C213" s="321"/>
      <c r="D213" s="184"/>
      <c r="E213" s="323"/>
      <c r="F213" s="326"/>
      <c r="G213" s="316"/>
      <c r="H213" s="314"/>
      <c r="I213" s="171" t="s">
        <v>176</v>
      </c>
      <c r="J213" s="172">
        <v>561</v>
      </c>
      <c r="K213" s="172">
        <v>66998</v>
      </c>
      <c r="L213" s="172">
        <v>63162</v>
      </c>
      <c r="M213" s="172">
        <f>J213+L213</f>
        <v>63723</v>
      </c>
      <c r="N213" s="173">
        <f>M213/H212</f>
        <v>0.07268341089515466</v>
      </c>
      <c r="P213" s="162"/>
      <c r="Q213" s="162"/>
      <c r="R213" s="162"/>
      <c r="S213" s="162"/>
      <c r="T213" s="163"/>
      <c r="U213" s="164"/>
    </row>
    <row r="214" spans="1:21" s="157" customFormat="1" ht="11.25">
      <c r="A214" s="319"/>
      <c r="B214" s="321"/>
      <c r="C214" s="321"/>
      <c r="D214" s="184"/>
      <c r="E214" s="323"/>
      <c r="F214" s="326"/>
      <c r="G214" s="316">
        <v>2015</v>
      </c>
      <c r="H214" s="314"/>
      <c r="I214" s="171" t="s">
        <v>177</v>
      </c>
      <c r="J214" s="172">
        <v>3177</v>
      </c>
      <c r="K214" s="172">
        <v>379651</v>
      </c>
      <c r="L214" s="172">
        <v>357914</v>
      </c>
      <c r="M214" s="172">
        <f>J214+L214</f>
        <v>361091</v>
      </c>
      <c r="N214" s="173">
        <f>M214/H212</f>
        <v>0.41186581804909206</v>
      </c>
      <c r="P214" s="162"/>
      <c r="Q214" s="162"/>
      <c r="R214" s="162"/>
      <c r="S214" s="162"/>
      <c r="T214" s="163"/>
      <c r="U214" s="164"/>
    </row>
    <row r="215" spans="1:21" s="157" customFormat="1" ht="11.25">
      <c r="A215" s="319"/>
      <c r="B215" s="321"/>
      <c r="C215" s="321"/>
      <c r="D215" s="184"/>
      <c r="E215" s="323"/>
      <c r="F215" s="326"/>
      <c r="G215" s="316"/>
      <c r="H215" s="314"/>
      <c r="I215" s="171" t="s">
        <v>178</v>
      </c>
      <c r="J215" s="172"/>
      <c r="K215" s="172"/>
      <c r="L215" s="172"/>
      <c r="M215" s="172"/>
      <c r="N215" s="173"/>
      <c r="P215" s="162"/>
      <c r="Q215" s="162"/>
      <c r="R215" s="162"/>
      <c r="S215" s="162"/>
      <c r="T215" s="163"/>
      <c r="U215" s="164"/>
    </row>
    <row r="216" spans="1:21" s="157" customFormat="1" ht="12" thickBot="1">
      <c r="A216" s="320"/>
      <c r="B216" s="311"/>
      <c r="C216" s="311"/>
      <c r="D216" s="184"/>
      <c r="E216" s="324"/>
      <c r="F216" s="327"/>
      <c r="G216" s="317"/>
      <c r="H216" s="315"/>
      <c r="I216" s="181" t="s">
        <v>24</v>
      </c>
      <c r="J216" s="182">
        <f>J212+J213+J214+J215</f>
        <v>3738</v>
      </c>
      <c r="K216" s="182">
        <f>K212+K213+K214+K215</f>
        <v>446649</v>
      </c>
      <c r="L216" s="182">
        <f>L212+L213+L214+L215</f>
        <v>421076</v>
      </c>
      <c r="M216" s="182">
        <f>M212+M213+M214+M215</f>
        <v>424814</v>
      </c>
      <c r="N216" s="183">
        <f>N212+N213+N214+N215</f>
        <v>0.48454922894424673</v>
      </c>
      <c r="P216" s="162"/>
      <c r="Q216" s="162"/>
      <c r="R216" s="162"/>
      <c r="S216" s="162"/>
      <c r="T216" s="163"/>
      <c r="U216" s="164"/>
    </row>
    <row r="217" spans="1:21" s="157" customFormat="1" ht="11.25">
      <c r="A217" s="318">
        <v>39</v>
      </c>
      <c r="B217" s="310">
        <v>853</v>
      </c>
      <c r="C217" s="310">
        <v>85395</v>
      </c>
      <c r="D217" s="184"/>
      <c r="E217" s="322" t="s">
        <v>236</v>
      </c>
      <c r="F217" s="325" t="s">
        <v>233</v>
      </c>
      <c r="G217" s="328">
        <v>2013</v>
      </c>
      <c r="H217" s="313">
        <v>1360653</v>
      </c>
      <c r="I217" s="167" t="s">
        <v>175</v>
      </c>
      <c r="J217" s="168"/>
      <c r="K217" s="168"/>
      <c r="L217" s="168"/>
      <c r="M217" s="168"/>
      <c r="N217" s="169"/>
      <c r="P217" s="162"/>
      <c r="Q217" s="162"/>
      <c r="R217" s="162"/>
      <c r="S217" s="162"/>
      <c r="T217" s="163"/>
      <c r="U217" s="164"/>
    </row>
    <row r="218" spans="1:21" s="157" customFormat="1" ht="11.25">
      <c r="A218" s="319"/>
      <c r="B218" s="321"/>
      <c r="C218" s="321"/>
      <c r="D218" s="184"/>
      <c r="E218" s="323"/>
      <c r="F218" s="326"/>
      <c r="G218" s="316"/>
      <c r="H218" s="314"/>
      <c r="I218" s="171" t="s">
        <v>176</v>
      </c>
      <c r="J218" s="172">
        <v>72070</v>
      </c>
      <c r="K218" s="172">
        <v>89006</v>
      </c>
      <c r="L218" s="172">
        <v>81101</v>
      </c>
      <c r="M218" s="172">
        <f>J218+L218</f>
        <v>153171</v>
      </c>
      <c r="N218" s="173">
        <f>M218/H217</f>
        <v>0.11257168433097932</v>
      </c>
      <c r="P218" s="162"/>
      <c r="Q218" s="162"/>
      <c r="R218" s="162"/>
      <c r="S218" s="162"/>
      <c r="T218" s="163"/>
      <c r="U218" s="164"/>
    </row>
    <row r="219" spans="1:21" s="157" customFormat="1" ht="11.25">
      <c r="A219" s="319"/>
      <c r="B219" s="321"/>
      <c r="C219" s="321"/>
      <c r="D219" s="184"/>
      <c r="E219" s="323"/>
      <c r="F219" s="326"/>
      <c r="G219" s="316">
        <v>2015</v>
      </c>
      <c r="H219" s="314"/>
      <c r="I219" s="171" t="s">
        <v>177</v>
      </c>
      <c r="J219" s="172">
        <v>408394</v>
      </c>
      <c r="K219" s="172">
        <v>504367</v>
      </c>
      <c r="L219" s="172">
        <v>459572</v>
      </c>
      <c r="M219" s="172">
        <f>J219+L219</f>
        <v>867966</v>
      </c>
      <c r="N219" s="173">
        <f>M219/H217</f>
        <v>0.6379040063851694</v>
      </c>
      <c r="P219" s="162"/>
      <c r="Q219" s="162"/>
      <c r="R219" s="162"/>
      <c r="S219" s="162"/>
      <c r="T219" s="163"/>
      <c r="U219" s="164"/>
    </row>
    <row r="220" spans="1:21" s="157" customFormat="1" ht="11.25">
      <c r="A220" s="319"/>
      <c r="B220" s="321"/>
      <c r="C220" s="321"/>
      <c r="D220" s="184"/>
      <c r="E220" s="323"/>
      <c r="F220" s="326"/>
      <c r="G220" s="316"/>
      <c r="H220" s="314"/>
      <c r="I220" s="171" t="s">
        <v>178</v>
      </c>
      <c r="J220" s="172"/>
      <c r="K220" s="172"/>
      <c r="L220" s="172"/>
      <c r="M220" s="172"/>
      <c r="N220" s="173"/>
      <c r="P220" s="162"/>
      <c r="Q220" s="162"/>
      <c r="R220" s="162"/>
      <c r="S220" s="162"/>
      <c r="T220" s="163"/>
      <c r="U220" s="164"/>
    </row>
    <row r="221" spans="1:21" s="157" customFormat="1" ht="12" thickBot="1">
      <c r="A221" s="320"/>
      <c r="B221" s="311"/>
      <c r="C221" s="311"/>
      <c r="D221" s="184"/>
      <c r="E221" s="324"/>
      <c r="F221" s="327"/>
      <c r="G221" s="317"/>
      <c r="H221" s="315"/>
      <c r="I221" s="181" t="s">
        <v>24</v>
      </c>
      <c r="J221" s="182">
        <f>J217+J218+J219+J220</f>
        <v>480464</v>
      </c>
      <c r="K221" s="182">
        <f>K217+K218+K219+K220</f>
        <v>593373</v>
      </c>
      <c r="L221" s="182">
        <f>L217+L218+L219+L220</f>
        <v>540673</v>
      </c>
      <c r="M221" s="182">
        <f>M217+M218+M219+M220</f>
        <v>1021137</v>
      </c>
      <c r="N221" s="183">
        <f>N217+N218+N219+N220</f>
        <v>0.7504756907161487</v>
      </c>
      <c r="P221" s="162"/>
      <c r="Q221" s="162"/>
      <c r="R221" s="162"/>
      <c r="S221" s="162"/>
      <c r="T221" s="163"/>
      <c r="U221" s="164"/>
    </row>
    <row r="222" spans="1:21" s="157" customFormat="1" ht="11.25">
      <c r="A222" s="318">
        <v>40</v>
      </c>
      <c r="B222" s="310">
        <v>853</v>
      </c>
      <c r="C222" s="310">
        <v>85395</v>
      </c>
      <c r="D222" s="184"/>
      <c r="E222" s="322" t="s">
        <v>237</v>
      </c>
      <c r="F222" s="325" t="s">
        <v>238</v>
      </c>
      <c r="G222" s="328">
        <v>2013</v>
      </c>
      <c r="H222" s="313">
        <v>236984</v>
      </c>
      <c r="I222" s="167" t="s">
        <v>175</v>
      </c>
      <c r="J222" s="168">
        <v>39432</v>
      </c>
      <c r="K222" s="168">
        <v>0</v>
      </c>
      <c r="L222" s="168">
        <v>0</v>
      </c>
      <c r="M222" s="168">
        <f>J222+L222</f>
        <v>39432</v>
      </c>
      <c r="N222" s="169">
        <f>M222/H222</f>
        <v>0.1663909799817709</v>
      </c>
      <c r="P222" s="162"/>
      <c r="Q222" s="162"/>
      <c r="R222" s="162"/>
      <c r="S222" s="162"/>
      <c r="T222" s="163"/>
      <c r="U222" s="164"/>
    </row>
    <row r="223" spans="1:21" s="157" customFormat="1" ht="11.25">
      <c r="A223" s="319"/>
      <c r="B223" s="321"/>
      <c r="C223" s="321"/>
      <c r="D223" s="184"/>
      <c r="E223" s="323"/>
      <c r="F223" s="326"/>
      <c r="G223" s="316"/>
      <c r="H223" s="314"/>
      <c r="I223" s="171" t="s">
        <v>176</v>
      </c>
      <c r="J223" s="172"/>
      <c r="K223" s="172"/>
      <c r="L223" s="172"/>
      <c r="M223" s="172"/>
      <c r="N223" s="173"/>
      <c r="P223" s="162"/>
      <c r="Q223" s="162"/>
      <c r="R223" s="162"/>
      <c r="S223" s="162"/>
      <c r="T223" s="163"/>
      <c r="U223" s="164"/>
    </row>
    <row r="224" spans="1:21" s="157" customFormat="1" ht="11.25">
      <c r="A224" s="319"/>
      <c r="B224" s="321"/>
      <c r="C224" s="321"/>
      <c r="D224" s="184"/>
      <c r="E224" s="323"/>
      <c r="F224" s="326"/>
      <c r="G224" s="316">
        <v>2014</v>
      </c>
      <c r="H224" s="314"/>
      <c r="I224" s="171" t="s">
        <v>177</v>
      </c>
      <c r="J224" s="172">
        <v>67815</v>
      </c>
      <c r="K224" s="172">
        <v>129737</v>
      </c>
      <c r="L224" s="172">
        <v>125544</v>
      </c>
      <c r="M224" s="172">
        <f>J224+L224</f>
        <v>193359</v>
      </c>
      <c r="N224" s="173">
        <f>M224/H222</f>
        <v>0.8159158424197415</v>
      </c>
      <c r="P224" s="162"/>
      <c r="Q224" s="162"/>
      <c r="R224" s="162"/>
      <c r="S224" s="162"/>
      <c r="T224" s="163"/>
      <c r="U224" s="164"/>
    </row>
    <row r="225" spans="1:21" s="157" customFormat="1" ht="11.25">
      <c r="A225" s="319"/>
      <c r="B225" s="321"/>
      <c r="C225" s="321"/>
      <c r="D225" s="184"/>
      <c r="E225" s="323"/>
      <c r="F225" s="326"/>
      <c r="G225" s="316"/>
      <c r="H225" s="314"/>
      <c r="I225" s="171" t="s">
        <v>178</v>
      </c>
      <c r="J225" s="172"/>
      <c r="K225" s="172"/>
      <c r="L225" s="172"/>
      <c r="M225" s="172"/>
      <c r="N225" s="173"/>
      <c r="P225" s="162"/>
      <c r="Q225" s="162"/>
      <c r="R225" s="162"/>
      <c r="S225" s="162"/>
      <c r="T225" s="163"/>
      <c r="U225" s="164"/>
    </row>
    <row r="226" spans="1:21" s="157" customFormat="1" ht="12" thickBot="1">
      <c r="A226" s="320"/>
      <c r="B226" s="311"/>
      <c r="C226" s="311"/>
      <c r="D226" s="184"/>
      <c r="E226" s="324"/>
      <c r="F226" s="327"/>
      <c r="G226" s="317"/>
      <c r="H226" s="315"/>
      <c r="I226" s="181" t="s">
        <v>24</v>
      </c>
      <c r="J226" s="182">
        <f>J222+J223+J224+J225</f>
        <v>107247</v>
      </c>
      <c r="K226" s="182">
        <f>K222+K223+K224+K225</f>
        <v>129737</v>
      </c>
      <c r="L226" s="182">
        <f>L222+L223+L224+L225</f>
        <v>125544</v>
      </c>
      <c r="M226" s="182">
        <f>M222+M223+M224+M225</f>
        <v>232791</v>
      </c>
      <c r="N226" s="183">
        <f>N222+N223+N224+N225</f>
        <v>0.9823068224015123</v>
      </c>
      <c r="P226" s="162"/>
      <c r="Q226" s="162"/>
      <c r="R226" s="162"/>
      <c r="S226" s="162"/>
      <c r="T226" s="163"/>
      <c r="U226" s="164"/>
    </row>
    <row r="227" spans="1:21" s="157" customFormat="1" ht="11.25">
      <c r="A227" s="318">
        <v>40</v>
      </c>
      <c r="B227" s="310">
        <v>853</v>
      </c>
      <c r="C227" s="310">
        <v>85395</v>
      </c>
      <c r="D227" s="184"/>
      <c r="E227" s="322" t="s">
        <v>239</v>
      </c>
      <c r="F227" s="325" t="s">
        <v>240</v>
      </c>
      <c r="G227" s="328">
        <v>2008</v>
      </c>
      <c r="H227" s="313">
        <v>14712956</v>
      </c>
      <c r="I227" s="167" t="s">
        <v>175</v>
      </c>
      <c r="J227" s="168">
        <v>1793821</v>
      </c>
      <c r="K227" s="168">
        <v>0</v>
      </c>
      <c r="L227" s="168">
        <v>0</v>
      </c>
      <c r="M227" s="168">
        <f>J227+L227</f>
        <v>1793821</v>
      </c>
      <c r="N227" s="169">
        <f>M227/H227</f>
        <v>0.1219211829356385</v>
      </c>
      <c r="P227" s="162"/>
      <c r="Q227" s="162"/>
      <c r="R227" s="162"/>
      <c r="S227" s="162"/>
      <c r="T227" s="163"/>
      <c r="U227" s="164"/>
    </row>
    <row r="228" spans="1:21" s="157" customFormat="1" ht="11.25">
      <c r="A228" s="319"/>
      <c r="B228" s="321"/>
      <c r="C228" s="321"/>
      <c r="D228" s="184"/>
      <c r="E228" s="323"/>
      <c r="F228" s="326"/>
      <c r="G228" s="316"/>
      <c r="H228" s="314"/>
      <c r="I228" s="171" t="s">
        <v>176</v>
      </c>
      <c r="J228" s="172">
        <v>496661</v>
      </c>
      <c r="K228" s="172"/>
      <c r="L228" s="172"/>
      <c r="M228" s="172">
        <f>J228+L228</f>
        <v>496661</v>
      </c>
      <c r="N228" s="173">
        <f>M228/H227</f>
        <v>0.033756710752074565</v>
      </c>
      <c r="P228" s="162"/>
      <c r="Q228" s="162"/>
      <c r="R228" s="162"/>
      <c r="S228" s="162"/>
      <c r="T228" s="163"/>
      <c r="U228" s="164"/>
    </row>
    <row r="229" spans="1:21" s="157" customFormat="1" ht="11.25">
      <c r="A229" s="319"/>
      <c r="B229" s="321"/>
      <c r="C229" s="321"/>
      <c r="D229" s="184"/>
      <c r="E229" s="323"/>
      <c r="F229" s="326"/>
      <c r="G229" s="316">
        <v>2014</v>
      </c>
      <c r="H229" s="314"/>
      <c r="I229" s="171" t="s">
        <v>177</v>
      </c>
      <c r="J229" s="172">
        <v>12262355</v>
      </c>
      <c r="K229" s="172">
        <v>169119</v>
      </c>
      <c r="L229" s="172">
        <v>28645</v>
      </c>
      <c r="M229" s="172">
        <f>J229+L229</f>
        <v>12291000</v>
      </c>
      <c r="N229" s="173">
        <f>M229/H227</f>
        <v>0.8353861725679055</v>
      </c>
      <c r="P229" s="162"/>
      <c r="Q229" s="162"/>
      <c r="R229" s="162"/>
      <c r="S229" s="162"/>
      <c r="T229" s="163"/>
      <c r="U229" s="164"/>
    </row>
    <row r="230" spans="1:21" s="157" customFormat="1" ht="11.25">
      <c r="A230" s="319"/>
      <c r="B230" s="321"/>
      <c r="C230" s="321"/>
      <c r="D230" s="184"/>
      <c r="E230" s="323"/>
      <c r="F230" s="326"/>
      <c r="G230" s="316"/>
      <c r="H230" s="314"/>
      <c r="I230" s="171" t="s">
        <v>178</v>
      </c>
      <c r="J230" s="172"/>
      <c r="K230" s="172"/>
      <c r="L230" s="172"/>
      <c r="M230" s="172"/>
      <c r="N230" s="173"/>
      <c r="P230" s="162"/>
      <c r="Q230" s="162"/>
      <c r="R230" s="162"/>
      <c r="S230" s="162"/>
      <c r="T230" s="163"/>
      <c r="U230" s="164"/>
    </row>
    <row r="231" spans="1:21" s="157" customFormat="1" ht="12" thickBot="1">
      <c r="A231" s="320"/>
      <c r="B231" s="311"/>
      <c r="C231" s="311"/>
      <c r="D231" s="184"/>
      <c r="E231" s="324"/>
      <c r="F231" s="327"/>
      <c r="G231" s="317"/>
      <c r="H231" s="315"/>
      <c r="I231" s="181" t="s">
        <v>24</v>
      </c>
      <c r="J231" s="182">
        <f>J227+J228+J229+J230</f>
        <v>14552837</v>
      </c>
      <c r="K231" s="182">
        <f>K227+K228+K229+K230</f>
        <v>169119</v>
      </c>
      <c r="L231" s="182">
        <f>L227+L228+L229+L230</f>
        <v>28645</v>
      </c>
      <c r="M231" s="182">
        <f>M227+M228+M229+M230</f>
        <v>14581482</v>
      </c>
      <c r="N231" s="183">
        <f>N227+N228+N229+N230</f>
        <v>0.9910640662556185</v>
      </c>
      <c r="P231" s="162"/>
      <c r="Q231" s="162"/>
      <c r="R231" s="162"/>
      <c r="S231" s="162"/>
      <c r="T231" s="163"/>
      <c r="U231" s="164"/>
    </row>
    <row r="232" spans="1:21" s="157" customFormat="1" ht="15.75" customHeight="1">
      <c r="A232" s="318">
        <v>40</v>
      </c>
      <c r="B232" s="310">
        <v>900</v>
      </c>
      <c r="C232" s="310">
        <v>90095</v>
      </c>
      <c r="D232" s="184"/>
      <c r="E232" s="322" t="s">
        <v>190</v>
      </c>
      <c r="F232" s="325" t="s">
        <v>241</v>
      </c>
      <c r="G232" s="328">
        <v>2014</v>
      </c>
      <c r="H232" s="313">
        <v>161716</v>
      </c>
      <c r="I232" s="167" t="s">
        <v>175</v>
      </c>
      <c r="J232" s="168">
        <v>9594</v>
      </c>
      <c r="K232" s="168">
        <v>12450</v>
      </c>
      <c r="L232" s="168">
        <v>0</v>
      </c>
      <c r="M232" s="168">
        <f>J232+L232</f>
        <v>9594</v>
      </c>
      <c r="N232" s="169">
        <f>M232/H232</f>
        <v>0.05932622622375028</v>
      </c>
      <c r="P232" s="162"/>
      <c r="Q232" s="162"/>
      <c r="R232" s="162"/>
      <c r="S232" s="162"/>
      <c r="T232" s="163"/>
      <c r="U232" s="164"/>
    </row>
    <row r="233" spans="1:21" s="157" customFormat="1" ht="15.75" customHeight="1">
      <c r="A233" s="319"/>
      <c r="B233" s="321"/>
      <c r="C233" s="321"/>
      <c r="D233" s="184"/>
      <c r="E233" s="323"/>
      <c r="F233" s="326"/>
      <c r="G233" s="316"/>
      <c r="H233" s="314"/>
      <c r="I233" s="171" t="s">
        <v>176</v>
      </c>
      <c r="J233" s="172">
        <v>0</v>
      </c>
      <c r="K233" s="172"/>
      <c r="L233" s="172"/>
      <c r="M233" s="172">
        <f>J233+L233</f>
        <v>0</v>
      </c>
      <c r="N233" s="173">
        <f>M233/H232</f>
        <v>0</v>
      </c>
      <c r="P233" s="162"/>
      <c r="Q233" s="162"/>
      <c r="R233" s="162"/>
      <c r="S233" s="162"/>
      <c r="T233" s="163"/>
      <c r="U233" s="164"/>
    </row>
    <row r="234" spans="1:21" s="157" customFormat="1" ht="15.75" customHeight="1">
      <c r="A234" s="319"/>
      <c r="B234" s="321"/>
      <c r="C234" s="321"/>
      <c r="D234" s="184"/>
      <c r="E234" s="323"/>
      <c r="F234" s="326"/>
      <c r="G234" s="316">
        <v>2015</v>
      </c>
      <c r="H234" s="314"/>
      <c r="I234" s="171" t="s">
        <v>177</v>
      </c>
      <c r="J234" s="172">
        <v>54366</v>
      </c>
      <c r="K234" s="172">
        <v>70250</v>
      </c>
      <c r="L234" s="172">
        <v>0</v>
      </c>
      <c r="M234" s="172">
        <f>J234+L234</f>
        <v>54366</v>
      </c>
      <c r="N234" s="173">
        <f>M234/H232</f>
        <v>0.33618194860125156</v>
      </c>
      <c r="P234" s="162"/>
      <c r="Q234" s="162"/>
      <c r="R234" s="162"/>
      <c r="S234" s="162"/>
      <c r="T234" s="163"/>
      <c r="U234" s="164"/>
    </row>
    <row r="235" spans="1:21" s="157" customFormat="1" ht="15.75" customHeight="1">
      <c r="A235" s="319"/>
      <c r="B235" s="321"/>
      <c r="C235" s="321"/>
      <c r="D235" s="184"/>
      <c r="E235" s="323"/>
      <c r="F235" s="326"/>
      <c r="G235" s="316"/>
      <c r="H235" s="314"/>
      <c r="I235" s="171" t="s">
        <v>178</v>
      </c>
      <c r="J235" s="172"/>
      <c r="K235" s="172"/>
      <c r="L235" s="172"/>
      <c r="M235" s="172"/>
      <c r="N235" s="173"/>
      <c r="P235" s="162"/>
      <c r="Q235" s="162"/>
      <c r="R235" s="162"/>
      <c r="S235" s="162"/>
      <c r="T235" s="163"/>
      <c r="U235" s="164"/>
    </row>
    <row r="236" spans="1:21" s="157" customFormat="1" ht="15.75" customHeight="1" thickBot="1">
      <c r="A236" s="320"/>
      <c r="B236" s="311"/>
      <c r="C236" s="311"/>
      <c r="D236" s="184"/>
      <c r="E236" s="324"/>
      <c r="F236" s="327"/>
      <c r="G236" s="317"/>
      <c r="H236" s="315"/>
      <c r="I236" s="181" t="s">
        <v>24</v>
      </c>
      <c r="J236" s="182">
        <f>J232+J233+J234+J235</f>
        <v>63960</v>
      </c>
      <c r="K236" s="182">
        <f>K232+K233+K234+K235</f>
        <v>82700</v>
      </c>
      <c r="L236" s="182">
        <f>L232+L233+L234+L235</f>
        <v>0</v>
      </c>
      <c r="M236" s="182">
        <f>M232+M233+M234+M235</f>
        <v>63960</v>
      </c>
      <c r="N236" s="183">
        <f>N232+N233+N234+N235</f>
        <v>0.39550817482500183</v>
      </c>
      <c r="P236" s="162"/>
      <c r="Q236" s="162"/>
      <c r="R236" s="162"/>
      <c r="S236" s="162"/>
      <c r="T236" s="163"/>
      <c r="U236" s="164"/>
    </row>
    <row r="237" spans="1:21" s="157" customFormat="1" ht="15.75" customHeight="1">
      <c r="A237" s="318">
        <v>41</v>
      </c>
      <c r="B237" s="310">
        <v>900</v>
      </c>
      <c r="C237" s="310">
        <v>92605</v>
      </c>
      <c r="D237" s="184"/>
      <c r="E237" s="322" t="s">
        <v>242</v>
      </c>
      <c r="F237" s="325" t="s">
        <v>243</v>
      </c>
      <c r="G237" s="328">
        <v>2013</v>
      </c>
      <c r="H237" s="313">
        <v>182048</v>
      </c>
      <c r="I237" s="167" t="s">
        <v>175</v>
      </c>
      <c r="J237" s="168">
        <v>2414</v>
      </c>
      <c r="K237" s="168">
        <v>17626</v>
      </c>
      <c r="L237" s="168">
        <v>9180</v>
      </c>
      <c r="M237" s="168">
        <f>J237+L237</f>
        <v>11594</v>
      </c>
      <c r="N237" s="169">
        <f>M237/H237</f>
        <v>0.06368650026366672</v>
      </c>
      <c r="P237" s="162"/>
      <c r="Q237" s="162"/>
      <c r="R237" s="162"/>
      <c r="S237" s="162"/>
      <c r="T237" s="163"/>
      <c r="U237" s="164"/>
    </row>
    <row r="238" spans="1:21" s="157" customFormat="1" ht="15.75" customHeight="1">
      <c r="A238" s="319"/>
      <c r="B238" s="321"/>
      <c r="C238" s="321"/>
      <c r="D238" s="184"/>
      <c r="E238" s="323"/>
      <c r="F238" s="326"/>
      <c r="G238" s="316"/>
      <c r="H238" s="314"/>
      <c r="I238" s="171" t="s">
        <v>176</v>
      </c>
      <c r="J238" s="172"/>
      <c r="K238" s="172"/>
      <c r="L238" s="172"/>
      <c r="M238" s="172">
        <f>J238+L238</f>
        <v>0</v>
      </c>
      <c r="N238" s="173">
        <f>M238/H237</f>
        <v>0</v>
      </c>
      <c r="P238" s="162"/>
      <c r="Q238" s="162"/>
      <c r="R238" s="162"/>
      <c r="S238" s="162"/>
      <c r="T238" s="163"/>
      <c r="U238" s="164"/>
    </row>
    <row r="239" spans="1:21" s="157" customFormat="1" ht="15.75" customHeight="1">
      <c r="A239" s="319"/>
      <c r="B239" s="321"/>
      <c r="C239" s="321"/>
      <c r="D239" s="184"/>
      <c r="E239" s="323"/>
      <c r="F239" s="326"/>
      <c r="G239" s="316">
        <v>2015</v>
      </c>
      <c r="H239" s="314"/>
      <c r="I239" s="171" t="s">
        <v>177</v>
      </c>
      <c r="J239" s="172">
        <v>17786</v>
      </c>
      <c r="K239" s="172">
        <v>107806</v>
      </c>
      <c r="L239" s="172">
        <v>64938</v>
      </c>
      <c r="M239" s="172">
        <f>J239+L239</f>
        <v>82724</v>
      </c>
      <c r="N239" s="173">
        <f>M239/H237</f>
        <v>0.4544076287572508</v>
      </c>
      <c r="P239" s="162"/>
      <c r="Q239" s="162"/>
      <c r="R239" s="162"/>
      <c r="S239" s="162"/>
      <c r="T239" s="163"/>
      <c r="U239" s="164"/>
    </row>
    <row r="240" spans="1:21" s="157" customFormat="1" ht="15.75" customHeight="1">
      <c r="A240" s="319"/>
      <c r="B240" s="321"/>
      <c r="C240" s="321"/>
      <c r="D240" s="184"/>
      <c r="E240" s="323"/>
      <c r="F240" s="326"/>
      <c r="G240" s="316"/>
      <c r="H240" s="314"/>
      <c r="I240" s="171" t="s">
        <v>178</v>
      </c>
      <c r="J240" s="172">
        <v>7</v>
      </c>
      <c r="K240" s="172"/>
      <c r="L240" s="172">
        <v>-7</v>
      </c>
      <c r="M240" s="172">
        <f>J240+L240</f>
        <v>0</v>
      </c>
      <c r="N240" s="173">
        <f>M240/H237</f>
        <v>0</v>
      </c>
      <c r="P240" s="162"/>
      <c r="Q240" s="162"/>
      <c r="R240" s="162"/>
      <c r="S240" s="162"/>
      <c r="T240" s="163"/>
      <c r="U240" s="164"/>
    </row>
    <row r="241" spans="1:21" s="157" customFormat="1" ht="15.75" customHeight="1" thickBot="1">
      <c r="A241" s="320"/>
      <c r="B241" s="311"/>
      <c r="C241" s="311"/>
      <c r="D241" s="184"/>
      <c r="E241" s="324"/>
      <c r="F241" s="327"/>
      <c r="G241" s="317"/>
      <c r="H241" s="315"/>
      <c r="I241" s="181" t="s">
        <v>24</v>
      </c>
      <c r="J241" s="182">
        <f>J237+J238+J239+J240</f>
        <v>20207</v>
      </c>
      <c r="K241" s="182">
        <f>K237+K238+K239+K240</f>
        <v>125432</v>
      </c>
      <c r="L241" s="182">
        <f>L237+L238+L239+L240</f>
        <v>74111</v>
      </c>
      <c r="M241" s="182">
        <f>M237+M238+M239+M240</f>
        <v>94318</v>
      </c>
      <c r="N241" s="183">
        <f>N237+N238+N239+N240</f>
        <v>0.5180941290209176</v>
      </c>
      <c r="P241" s="162"/>
      <c r="Q241" s="162"/>
      <c r="R241" s="162"/>
      <c r="S241" s="162"/>
      <c r="T241" s="163"/>
      <c r="U241" s="164"/>
    </row>
    <row r="242" spans="1:21" ht="12" thickBot="1">
      <c r="A242" s="144"/>
      <c r="B242" s="144"/>
      <c r="C242" s="145"/>
      <c r="D242" s="145"/>
      <c r="E242" s="146"/>
      <c r="F242" s="147"/>
      <c r="G242" s="148"/>
      <c r="H242" s="149"/>
      <c r="I242" s="150"/>
      <c r="J242" s="154"/>
      <c r="K242" s="154"/>
      <c r="L242" s="154"/>
      <c r="M242" s="154"/>
      <c r="N242" s="154"/>
      <c r="P242" s="225"/>
      <c r="Q242" s="225"/>
      <c r="R242" s="225"/>
      <c r="S242" s="162"/>
      <c r="T242" s="162"/>
      <c r="U242" s="162"/>
    </row>
    <row r="243" spans="1:21" ht="25.5" customHeight="1" thickBot="1">
      <c r="A243" s="226"/>
      <c r="B243" s="226"/>
      <c r="C243" s="151"/>
      <c r="D243" s="151"/>
      <c r="E243" s="147"/>
      <c r="F243" s="152"/>
      <c r="G243" s="148"/>
      <c r="H243" s="149"/>
      <c r="I243" s="312" t="s">
        <v>7</v>
      </c>
      <c r="J243" s="310" t="s">
        <v>168</v>
      </c>
      <c r="K243" s="310" t="s">
        <v>169</v>
      </c>
      <c r="L243" s="310" t="s">
        <v>170</v>
      </c>
      <c r="M243" s="310" t="s">
        <v>171</v>
      </c>
      <c r="N243" s="154"/>
      <c r="P243" s="227"/>
      <c r="Q243" s="227"/>
      <c r="R243" s="227"/>
      <c r="S243" s="227"/>
      <c r="T243" s="150"/>
      <c r="U243" s="162"/>
    </row>
    <row r="244" spans="2:13" ht="21.75" customHeight="1" thickBot="1">
      <c r="B244" s="228"/>
      <c r="C244" s="228"/>
      <c r="D244" s="228"/>
      <c r="E244" s="228"/>
      <c r="F244" s="228"/>
      <c r="I244" s="312"/>
      <c r="J244" s="311"/>
      <c r="K244" s="311"/>
      <c r="L244" s="311"/>
      <c r="M244" s="311"/>
    </row>
    <row r="245" spans="2:13" ht="11.25">
      <c r="B245" s="228"/>
      <c r="C245" s="228"/>
      <c r="D245" s="228"/>
      <c r="E245" s="228"/>
      <c r="F245" s="228"/>
      <c r="I245" s="167" t="s">
        <v>175</v>
      </c>
      <c r="J245" s="229">
        <f aca="true" t="shared" si="0" ref="J245:M249">J7+J12+J17+J22+J27+J32+J37+J42+J47+J52+J57+J62+J67+J72+J77+J82+J87+J92+J97+J102+J107+J112+J117+J122+J127+J132+J137+J142+J147+J152+J157+J162+J167+J172+J177+J182+J187+J192+J197+J202+J207+J212+J217+J222+J227+J232+J237</f>
        <v>4063116</v>
      </c>
      <c r="K245" s="229">
        <f t="shared" si="0"/>
        <v>868372</v>
      </c>
      <c r="L245" s="229">
        <f t="shared" si="0"/>
        <v>564631</v>
      </c>
      <c r="M245" s="230">
        <f t="shared" si="0"/>
        <v>4627747</v>
      </c>
    </row>
    <row r="246" spans="2:14" ht="11.25">
      <c r="B246" s="228"/>
      <c r="C246" s="228"/>
      <c r="D246" s="228"/>
      <c r="E246" s="228"/>
      <c r="I246" s="171" t="s">
        <v>176</v>
      </c>
      <c r="J246" s="231">
        <f t="shared" si="0"/>
        <v>601705</v>
      </c>
      <c r="K246" s="231">
        <f t="shared" si="0"/>
        <v>283896</v>
      </c>
      <c r="L246" s="231">
        <f t="shared" si="0"/>
        <v>252063</v>
      </c>
      <c r="M246" s="232">
        <f t="shared" si="0"/>
        <v>853768</v>
      </c>
      <c r="N246" s="153"/>
    </row>
    <row r="247" spans="9:14" ht="11.25">
      <c r="I247" s="171" t="s">
        <v>177</v>
      </c>
      <c r="J247" s="231">
        <f t="shared" si="0"/>
        <v>20970336</v>
      </c>
      <c r="K247" s="231">
        <f t="shared" si="0"/>
        <v>6057385</v>
      </c>
      <c r="L247" s="231">
        <f t="shared" si="0"/>
        <v>4371495</v>
      </c>
      <c r="M247" s="232">
        <f t="shared" si="0"/>
        <v>25341831</v>
      </c>
      <c r="N247" s="154"/>
    </row>
    <row r="248" spans="9:14" ht="11.25">
      <c r="I248" s="171" t="s">
        <v>178</v>
      </c>
      <c r="J248" s="231">
        <f t="shared" si="0"/>
        <v>14645669</v>
      </c>
      <c r="K248" s="231">
        <f t="shared" si="0"/>
        <v>2293164</v>
      </c>
      <c r="L248" s="231">
        <f t="shared" si="0"/>
        <v>1821513</v>
      </c>
      <c r="M248" s="232">
        <f t="shared" si="0"/>
        <v>16467182</v>
      </c>
      <c r="N248" s="154"/>
    </row>
    <row r="249" spans="9:14" ht="12" thickBot="1">
      <c r="I249" s="181" t="s">
        <v>24</v>
      </c>
      <c r="J249" s="233">
        <f t="shared" si="0"/>
        <v>40280826</v>
      </c>
      <c r="K249" s="233">
        <f t="shared" si="0"/>
        <v>9502817</v>
      </c>
      <c r="L249" s="233">
        <f t="shared" si="0"/>
        <v>7009702</v>
      </c>
      <c r="M249" s="234">
        <f t="shared" si="0"/>
        <v>47290528</v>
      </c>
      <c r="N249" s="153"/>
    </row>
    <row r="250" spans="9:14" ht="11.25">
      <c r="I250" s="150"/>
      <c r="J250" s="235"/>
      <c r="K250" s="235"/>
      <c r="L250" s="235"/>
      <c r="M250" s="235"/>
      <c r="N250" s="153"/>
    </row>
    <row r="251" spans="9:14" ht="11.25">
      <c r="I251" s="150"/>
      <c r="J251" s="235"/>
      <c r="K251" s="235"/>
      <c r="L251" s="235"/>
      <c r="M251" s="235"/>
      <c r="N251" s="153"/>
    </row>
    <row r="252" spans="10:14" ht="11.25">
      <c r="J252" s="153"/>
      <c r="K252" s="153"/>
      <c r="L252" s="153"/>
      <c r="M252" s="153"/>
      <c r="N252" s="153"/>
    </row>
    <row r="253" spans="10:14" ht="11.25">
      <c r="J253" s="153"/>
      <c r="K253" s="153"/>
      <c r="L253" s="153"/>
      <c r="M253" s="153"/>
      <c r="N253" s="153"/>
    </row>
    <row r="254" spans="10:14" ht="11.25">
      <c r="J254" s="153"/>
      <c r="K254" s="153"/>
      <c r="L254" s="153"/>
      <c r="M254" s="153"/>
      <c r="N254" s="153"/>
    </row>
    <row r="255" spans="10:14" ht="11.25">
      <c r="J255" s="153"/>
      <c r="K255" s="153"/>
      <c r="L255" s="153"/>
      <c r="M255" s="153"/>
      <c r="N255" s="153"/>
    </row>
    <row r="256" spans="10:14" ht="11.25">
      <c r="J256" s="153"/>
      <c r="K256" s="153"/>
      <c r="L256" s="153"/>
      <c r="M256" s="153"/>
      <c r="N256" s="153"/>
    </row>
    <row r="257" spans="10:14" ht="11.25">
      <c r="J257" s="153"/>
      <c r="K257" s="153"/>
      <c r="L257" s="153"/>
      <c r="M257" s="153"/>
      <c r="N257" s="153"/>
    </row>
    <row r="258" spans="10:14" ht="11.25">
      <c r="J258" s="153"/>
      <c r="K258" s="153"/>
      <c r="L258" s="153"/>
      <c r="M258" s="153"/>
      <c r="N258" s="153"/>
    </row>
    <row r="259" spans="10:14" ht="11.25">
      <c r="J259" s="153"/>
      <c r="K259" s="153"/>
      <c r="L259" s="153"/>
      <c r="M259" s="153"/>
      <c r="N259" s="153"/>
    </row>
    <row r="260" spans="10:14" ht="11.25">
      <c r="J260" s="154"/>
      <c r="K260" s="154"/>
      <c r="L260" s="154"/>
      <c r="M260" s="154"/>
      <c r="N260" s="154"/>
    </row>
    <row r="261" spans="10:14" ht="11.25">
      <c r="J261" s="154"/>
      <c r="K261" s="154"/>
      <c r="L261" s="154"/>
      <c r="M261" s="154"/>
      <c r="N261" s="154"/>
    </row>
    <row r="262" spans="10:14" ht="11.25">
      <c r="J262" s="153"/>
      <c r="K262" s="153"/>
      <c r="L262" s="153"/>
      <c r="M262" s="153"/>
      <c r="N262" s="153"/>
    </row>
    <row r="263" spans="10:14" ht="11.25">
      <c r="J263" s="153"/>
      <c r="K263" s="153"/>
      <c r="L263" s="153"/>
      <c r="M263" s="153"/>
      <c r="N263" s="153"/>
    </row>
    <row r="264" spans="10:14" ht="11.25">
      <c r="J264" s="153"/>
      <c r="K264" s="153"/>
      <c r="L264" s="153"/>
      <c r="M264" s="153"/>
      <c r="N264" s="153"/>
    </row>
    <row r="265" spans="10:14" ht="11.25">
      <c r="J265" s="153"/>
      <c r="K265" s="153"/>
      <c r="L265" s="153"/>
      <c r="M265" s="153"/>
      <c r="N265" s="153"/>
    </row>
    <row r="266" spans="10:14" ht="11.25">
      <c r="J266" s="153"/>
      <c r="K266" s="153"/>
      <c r="L266" s="153"/>
      <c r="M266" s="153"/>
      <c r="N266" s="153"/>
    </row>
    <row r="267" spans="10:14" ht="11.25">
      <c r="J267" s="153"/>
      <c r="K267" s="153"/>
      <c r="L267" s="153"/>
      <c r="M267" s="153"/>
      <c r="N267" s="153"/>
    </row>
    <row r="268" spans="10:14" ht="11.25">
      <c r="J268" s="153"/>
      <c r="K268" s="153"/>
      <c r="L268" s="153"/>
      <c r="M268" s="153"/>
      <c r="N268" s="153"/>
    </row>
    <row r="269" spans="10:14" ht="11.25">
      <c r="J269" s="153"/>
      <c r="K269" s="153"/>
      <c r="L269" s="153"/>
      <c r="M269" s="153"/>
      <c r="N269" s="153"/>
    </row>
    <row r="270" spans="10:14" ht="11.25">
      <c r="J270" s="154"/>
      <c r="K270" s="154"/>
      <c r="L270" s="154"/>
      <c r="M270" s="154"/>
      <c r="N270" s="154"/>
    </row>
    <row r="271" spans="10:14" ht="11.25">
      <c r="J271" s="154"/>
      <c r="K271" s="154"/>
      <c r="L271" s="154"/>
      <c r="M271" s="154"/>
      <c r="N271" s="154"/>
    </row>
    <row r="272" spans="10:14" ht="11.25">
      <c r="J272" s="153"/>
      <c r="K272" s="153"/>
      <c r="L272" s="153"/>
      <c r="M272" s="153"/>
      <c r="N272" s="153"/>
    </row>
    <row r="273" spans="10:14" ht="11.25">
      <c r="J273" s="153"/>
      <c r="K273" s="153"/>
      <c r="L273" s="153"/>
      <c r="M273" s="153"/>
      <c r="N273" s="153"/>
    </row>
    <row r="274" spans="10:14" ht="11.25">
      <c r="J274" s="153"/>
      <c r="K274" s="153"/>
      <c r="L274" s="153"/>
      <c r="M274" s="153"/>
      <c r="N274" s="153"/>
    </row>
    <row r="275" spans="10:14" ht="11.25">
      <c r="J275" s="153"/>
      <c r="K275" s="153"/>
      <c r="L275" s="153"/>
      <c r="M275" s="153"/>
      <c r="N275" s="153"/>
    </row>
    <row r="276" spans="10:14" ht="11.25">
      <c r="J276" s="153"/>
      <c r="K276" s="153"/>
      <c r="L276" s="153"/>
      <c r="M276" s="153"/>
      <c r="N276" s="153"/>
    </row>
    <row r="277" spans="10:14" ht="11.25">
      <c r="J277" s="153"/>
      <c r="K277" s="153"/>
      <c r="L277" s="153"/>
      <c r="M277" s="153"/>
      <c r="N277" s="153"/>
    </row>
    <row r="278" spans="10:14" ht="11.25">
      <c r="J278" s="153"/>
      <c r="K278" s="153"/>
      <c r="L278" s="153"/>
      <c r="M278" s="153"/>
      <c r="N278" s="153"/>
    </row>
    <row r="279" spans="10:14" ht="11.25">
      <c r="J279" s="153"/>
      <c r="K279" s="153"/>
      <c r="L279" s="153"/>
      <c r="M279" s="153"/>
      <c r="N279" s="153"/>
    </row>
    <row r="280" spans="10:14" ht="11.25">
      <c r="J280" s="154"/>
      <c r="K280" s="154"/>
      <c r="L280" s="154"/>
      <c r="M280" s="154"/>
      <c r="N280" s="154"/>
    </row>
    <row r="281" spans="10:14" ht="11.25">
      <c r="J281" s="154"/>
      <c r="K281" s="154"/>
      <c r="L281" s="154"/>
      <c r="M281" s="154"/>
      <c r="N281" s="154"/>
    </row>
    <row r="282" spans="10:14" ht="11.25">
      <c r="J282" s="153"/>
      <c r="K282" s="153"/>
      <c r="L282" s="153"/>
      <c r="M282" s="153"/>
      <c r="N282" s="153"/>
    </row>
    <row r="283" spans="10:14" ht="11.25">
      <c r="J283" s="153"/>
      <c r="K283" s="153"/>
      <c r="L283" s="153"/>
      <c r="M283" s="153"/>
      <c r="N283" s="153"/>
    </row>
    <row r="284" spans="10:14" ht="11.25">
      <c r="J284" s="153"/>
      <c r="K284" s="153"/>
      <c r="L284" s="153"/>
      <c r="M284" s="153"/>
      <c r="N284" s="153"/>
    </row>
    <row r="285" spans="10:14" ht="11.25">
      <c r="J285" s="153"/>
      <c r="K285" s="153"/>
      <c r="L285" s="153"/>
      <c r="M285" s="153"/>
      <c r="N285" s="153"/>
    </row>
    <row r="286" spans="10:14" ht="11.25">
      <c r="J286" s="153"/>
      <c r="K286" s="153"/>
      <c r="L286" s="153"/>
      <c r="M286" s="153"/>
      <c r="N286" s="153"/>
    </row>
    <row r="287" spans="10:14" ht="11.25">
      <c r="J287" s="153"/>
      <c r="K287" s="153"/>
      <c r="L287" s="153"/>
      <c r="M287" s="153"/>
      <c r="N287" s="153"/>
    </row>
    <row r="288" spans="10:14" ht="11.25">
      <c r="J288" s="153"/>
      <c r="K288" s="153"/>
      <c r="L288" s="153"/>
      <c r="M288" s="153"/>
      <c r="N288" s="153"/>
    </row>
    <row r="289" spans="10:14" ht="11.25">
      <c r="J289" s="153"/>
      <c r="K289" s="153"/>
      <c r="L289" s="153"/>
      <c r="M289" s="153"/>
      <c r="N289" s="153"/>
    </row>
    <row r="290" spans="10:14" ht="11.25">
      <c r="J290" s="154"/>
      <c r="K290" s="154"/>
      <c r="L290" s="154"/>
      <c r="M290" s="154"/>
      <c r="N290" s="154"/>
    </row>
    <row r="291" spans="10:14" ht="11.25">
      <c r="J291" s="154"/>
      <c r="K291" s="154"/>
      <c r="L291" s="154"/>
      <c r="M291" s="154"/>
      <c r="N291" s="154"/>
    </row>
    <row r="292" spans="10:14" ht="11.25">
      <c r="J292" s="153"/>
      <c r="K292" s="153"/>
      <c r="L292" s="153"/>
      <c r="M292" s="153"/>
      <c r="N292" s="153"/>
    </row>
    <row r="293" spans="10:14" ht="11.25">
      <c r="J293" s="153"/>
      <c r="K293" s="153"/>
      <c r="L293" s="153"/>
      <c r="M293" s="153"/>
      <c r="N293" s="153"/>
    </row>
    <row r="294" spans="10:14" ht="11.25">
      <c r="J294" s="153"/>
      <c r="K294" s="153"/>
      <c r="L294" s="153"/>
      <c r="M294" s="153"/>
      <c r="N294" s="153"/>
    </row>
    <row r="295" spans="10:14" ht="11.25">
      <c r="J295" s="153"/>
      <c r="K295" s="153"/>
      <c r="L295" s="153"/>
      <c r="M295" s="153"/>
      <c r="N295" s="153"/>
    </row>
    <row r="296" spans="10:14" ht="11.25">
      <c r="J296" s="153"/>
      <c r="K296" s="153"/>
      <c r="L296" s="153"/>
      <c r="M296" s="153"/>
      <c r="N296" s="153"/>
    </row>
    <row r="297" spans="10:14" ht="11.25">
      <c r="J297" s="153"/>
      <c r="K297" s="153"/>
      <c r="L297" s="153"/>
      <c r="M297" s="153"/>
      <c r="N297" s="153"/>
    </row>
    <row r="298" spans="10:14" ht="11.25">
      <c r="J298" s="153"/>
      <c r="K298" s="153"/>
      <c r="L298" s="153"/>
      <c r="M298" s="153"/>
      <c r="N298" s="153"/>
    </row>
    <row r="299" spans="10:14" ht="11.25">
      <c r="J299" s="153"/>
      <c r="K299" s="153"/>
      <c r="L299" s="153"/>
      <c r="M299" s="153"/>
      <c r="N299" s="153"/>
    </row>
    <row r="300" spans="10:14" ht="11.25">
      <c r="J300" s="154"/>
      <c r="K300" s="154"/>
      <c r="L300" s="154"/>
      <c r="M300" s="154"/>
      <c r="N300" s="154"/>
    </row>
    <row r="301" spans="10:14" ht="11.25">
      <c r="J301" s="154"/>
      <c r="K301" s="154"/>
      <c r="L301" s="154"/>
      <c r="M301" s="154"/>
      <c r="N301" s="154"/>
    </row>
    <row r="302" spans="10:14" ht="11.25">
      <c r="J302" s="153"/>
      <c r="K302" s="153"/>
      <c r="L302" s="153"/>
      <c r="M302" s="153"/>
      <c r="N302" s="153"/>
    </row>
    <row r="303" spans="10:14" ht="11.25">
      <c r="J303" s="153"/>
      <c r="K303" s="153"/>
      <c r="L303" s="153"/>
      <c r="M303" s="153"/>
      <c r="N303" s="153"/>
    </row>
    <row r="304" spans="10:14" ht="11.25">
      <c r="J304" s="153"/>
      <c r="K304" s="153"/>
      <c r="L304" s="153"/>
      <c r="M304" s="153"/>
      <c r="N304" s="153"/>
    </row>
    <row r="305" spans="10:14" ht="11.25">
      <c r="J305" s="153"/>
      <c r="K305" s="153"/>
      <c r="L305" s="153"/>
      <c r="M305" s="153"/>
      <c r="N305" s="153"/>
    </row>
    <row r="306" spans="10:14" ht="11.25">
      <c r="J306" s="153"/>
      <c r="K306" s="153"/>
      <c r="L306" s="153"/>
      <c r="M306" s="153"/>
      <c r="N306" s="153"/>
    </row>
    <row r="307" spans="10:14" ht="11.25">
      <c r="J307" s="153"/>
      <c r="K307" s="153"/>
      <c r="L307" s="153"/>
      <c r="M307" s="153"/>
      <c r="N307" s="153"/>
    </row>
    <row r="308" spans="10:14" ht="11.25">
      <c r="J308" s="153"/>
      <c r="K308" s="153"/>
      <c r="L308" s="153"/>
      <c r="M308" s="153"/>
      <c r="N308" s="153"/>
    </row>
    <row r="309" spans="10:14" ht="11.25">
      <c r="J309" s="153"/>
      <c r="K309" s="153"/>
      <c r="L309" s="153"/>
      <c r="M309" s="153"/>
      <c r="N309" s="153"/>
    </row>
    <row r="310" spans="10:14" ht="11.25">
      <c r="J310" s="154"/>
      <c r="K310" s="154"/>
      <c r="L310" s="154"/>
      <c r="M310" s="154"/>
      <c r="N310" s="154"/>
    </row>
    <row r="311" spans="10:14" ht="11.25">
      <c r="J311" s="154"/>
      <c r="K311" s="154"/>
      <c r="L311" s="154"/>
      <c r="M311" s="154"/>
      <c r="N311" s="154"/>
    </row>
  </sheetData>
  <mergeCells count="398">
    <mergeCell ref="H127:H131"/>
    <mergeCell ref="G129:G131"/>
    <mergeCell ref="C127:C131"/>
    <mergeCell ref="E127:E131"/>
    <mergeCell ref="F127:F131"/>
    <mergeCell ref="G127:G128"/>
    <mergeCell ref="H107:H111"/>
    <mergeCell ref="C122:C126"/>
    <mergeCell ref="E122:E126"/>
    <mergeCell ref="F122:F126"/>
    <mergeCell ref="G122:G123"/>
    <mergeCell ref="H122:H126"/>
    <mergeCell ref="G124:G126"/>
    <mergeCell ref="E107:E111"/>
    <mergeCell ref="F107:F111"/>
    <mergeCell ref="G107:G108"/>
    <mergeCell ref="G109:G111"/>
    <mergeCell ref="H97:H101"/>
    <mergeCell ref="A102:A106"/>
    <mergeCell ref="B102:B106"/>
    <mergeCell ref="C102:C106"/>
    <mergeCell ref="E102:E106"/>
    <mergeCell ref="F102:F106"/>
    <mergeCell ref="G102:G103"/>
    <mergeCell ref="G104:G106"/>
    <mergeCell ref="H102:H106"/>
    <mergeCell ref="E97:E101"/>
    <mergeCell ref="F97:F101"/>
    <mergeCell ref="G97:G98"/>
    <mergeCell ref="G99:G101"/>
    <mergeCell ref="F77:F81"/>
    <mergeCell ref="G77:G78"/>
    <mergeCell ref="H77:H81"/>
    <mergeCell ref="G79:G81"/>
    <mergeCell ref="A77:A81"/>
    <mergeCell ref="B77:B81"/>
    <mergeCell ref="C77:C81"/>
    <mergeCell ref="E77:E81"/>
    <mergeCell ref="H57:H61"/>
    <mergeCell ref="A62:A66"/>
    <mergeCell ref="B62:B66"/>
    <mergeCell ref="C62:C66"/>
    <mergeCell ref="E62:E66"/>
    <mergeCell ref="F62:F66"/>
    <mergeCell ref="G62:G63"/>
    <mergeCell ref="H62:H66"/>
    <mergeCell ref="C57:C61"/>
    <mergeCell ref="E57:E61"/>
    <mergeCell ref="A32:A36"/>
    <mergeCell ref="B32:B36"/>
    <mergeCell ref="F57:F61"/>
    <mergeCell ref="G57:G58"/>
    <mergeCell ref="G59:G61"/>
    <mergeCell ref="G32:G33"/>
    <mergeCell ref="G34:G36"/>
    <mergeCell ref="F42:F46"/>
    <mergeCell ref="G42:G43"/>
    <mergeCell ref="G44:G46"/>
    <mergeCell ref="A37:A41"/>
    <mergeCell ref="B37:B41"/>
    <mergeCell ref="C37:C41"/>
    <mergeCell ref="E37:E41"/>
    <mergeCell ref="F7:F11"/>
    <mergeCell ref="G7:G8"/>
    <mergeCell ref="G9:G11"/>
    <mergeCell ref="H7:H11"/>
    <mergeCell ref="A7:A11"/>
    <mergeCell ref="B7:B11"/>
    <mergeCell ref="C7:C11"/>
    <mergeCell ref="E7:E11"/>
    <mergeCell ref="M1:N1"/>
    <mergeCell ref="A2:N2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2:A16"/>
    <mergeCell ref="B12:B16"/>
    <mergeCell ref="C12:C16"/>
    <mergeCell ref="E12:E16"/>
    <mergeCell ref="F12:F16"/>
    <mergeCell ref="G12:G13"/>
    <mergeCell ref="G14:G16"/>
    <mergeCell ref="H12:H16"/>
    <mergeCell ref="A17:A21"/>
    <mergeCell ref="B17:B21"/>
    <mergeCell ref="C17:C21"/>
    <mergeCell ref="E17:E21"/>
    <mergeCell ref="F17:F21"/>
    <mergeCell ref="G17:G18"/>
    <mergeCell ref="G19:G21"/>
    <mergeCell ref="H17:H21"/>
    <mergeCell ref="A22:A26"/>
    <mergeCell ref="B22:B26"/>
    <mergeCell ref="C22:C26"/>
    <mergeCell ref="E22:E26"/>
    <mergeCell ref="F22:F26"/>
    <mergeCell ref="G22:G23"/>
    <mergeCell ref="G24:G26"/>
    <mergeCell ref="H22:H26"/>
    <mergeCell ref="A27:A31"/>
    <mergeCell ref="B27:B31"/>
    <mergeCell ref="C27:C31"/>
    <mergeCell ref="E27:E31"/>
    <mergeCell ref="F32:F36"/>
    <mergeCell ref="H37:H41"/>
    <mergeCell ref="F27:F31"/>
    <mergeCell ref="G27:G28"/>
    <mergeCell ref="G29:G31"/>
    <mergeCell ref="H27:H31"/>
    <mergeCell ref="H32:H36"/>
    <mergeCell ref="F37:F41"/>
    <mergeCell ref="G37:G38"/>
    <mergeCell ref="G39:G41"/>
    <mergeCell ref="B42:B46"/>
    <mergeCell ref="C42:C46"/>
    <mergeCell ref="E42:E46"/>
    <mergeCell ref="C32:C36"/>
    <mergeCell ref="E32:E36"/>
    <mergeCell ref="H42:H46"/>
    <mergeCell ref="A47:A51"/>
    <mergeCell ref="B47:B51"/>
    <mergeCell ref="C47:C51"/>
    <mergeCell ref="E47:E51"/>
    <mergeCell ref="F47:F51"/>
    <mergeCell ref="G47:G48"/>
    <mergeCell ref="G49:G51"/>
    <mergeCell ref="H47:H51"/>
    <mergeCell ref="A42:A46"/>
    <mergeCell ref="G54:G56"/>
    <mergeCell ref="H52:H56"/>
    <mergeCell ref="A57:A61"/>
    <mergeCell ref="G64:G66"/>
    <mergeCell ref="A52:A56"/>
    <mergeCell ref="B52:B56"/>
    <mergeCell ref="C52:C56"/>
    <mergeCell ref="E52:E56"/>
    <mergeCell ref="F52:F56"/>
    <mergeCell ref="G52:G53"/>
    <mergeCell ref="G67:G68"/>
    <mergeCell ref="G69:G71"/>
    <mergeCell ref="B57:B61"/>
    <mergeCell ref="A67:A71"/>
    <mergeCell ref="B67:B71"/>
    <mergeCell ref="C67:C71"/>
    <mergeCell ref="E67:E71"/>
    <mergeCell ref="H67:H71"/>
    <mergeCell ref="A72:A76"/>
    <mergeCell ref="B72:B76"/>
    <mergeCell ref="C72:C76"/>
    <mergeCell ref="E72:E76"/>
    <mergeCell ref="F72:F76"/>
    <mergeCell ref="G72:G73"/>
    <mergeCell ref="H72:H76"/>
    <mergeCell ref="G74:G76"/>
    <mergeCell ref="F67:F71"/>
    <mergeCell ref="A82:A86"/>
    <mergeCell ref="B82:B86"/>
    <mergeCell ref="C82:C86"/>
    <mergeCell ref="E82:E86"/>
    <mergeCell ref="F82:F86"/>
    <mergeCell ref="G82:G83"/>
    <mergeCell ref="G84:G86"/>
    <mergeCell ref="H82:H86"/>
    <mergeCell ref="A87:A91"/>
    <mergeCell ref="B87:B91"/>
    <mergeCell ref="C87:C91"/>
    <mergeCell ref="E87:E91"/>
    <mergeCell ref="F87:F91"/>
    <mergeCell ref="G87:G88"/>
    <mergeCell ref="G89:G91"/>
    <mergeCell ref="H87:H91"/>
    <mergeCell ref="A92:A96"/>
    <mergeCell ref="B92:B96"/>
    <mergeCell ref="C92:C96"/>
    <mergeCell ref="E92:E96"/>
    <mergeCell ref="F92:F96"/>
    <mergeCell ref="G92:G93"/>
    <mergeCell ref="G94:G96"/>
    <mergeCell ref="H92:H96"/>
    <mergeCell ref="A97:A101"/>
    <mergeCell ref="A112:A116"/>
    <mergeCell ref="B112:B116"/>
    <mergeCell ref="C112:C116"/>
    <mergeCell ref="B107:B111"/>
    <mergeCell ref="C107:C111"/>
    <mergeCell ref="B97:B101"/>
    <mergeCell ref="C97:C101"/>
    <mergeCell ref="A107:A111"/>
    <mergeCell ref="E112:E116"/>
    <mergeCell ref="F112:F116"/>
    <mergeCell ref="G112:G113"/>
    <mergeCell ref="H112:H116"/>
    <mergeCell ref="G114:G116"/>
    <mergeCell ref="A117:A121"/>
    <mergeCell ref="B117:B121"/>
    <mergeCell ref="C117:C121"/>
    <mergeCell ref="E117:E121"/>
    <mergeCell ref="F117:F121"/>
    <mergeCell ref="G117:G118"/>
    <mergeCell ref="G119:G121"/>
    <mergeCell ref="H117:H121"/>
    <mergeCell ref="A122:A126"/>
    <mergeCell ref="B122:B126"/>
    <mergeCell ref="A132:A136"/>
    <mergeCell ref="B132:B136"/>
    <mergeCell ref="A127:A131"/>
    <mergeCell ref="B127:B131"/>
    <mergeCell ref="C132:C136"/>
    <mergeCell ref="E132:E136"/>
    <mergeCell ref="F132:F136"/>
    <mergeCell ref="G132:G133"/>
    <mergeCell ref="H132:H136"/>
    <mergeCell ref="G134:G136"/>
    <mergeCell ref="A137:A141"/>
    <mergeCell ref="B137:B141"/>
    <mergeCell ref="C137:C141"/>
    <mergeCell ref="E137:E141"/>
    <mergeCell ref="F137:F141"/>
    <mergeCell ref="G137:G138"/>
    <mergeCell ref="G139:G141"/>
    <mergeCell ref="H137:H141"/>
    <mergeCell ref="A142:A146"/>
    <mergeCell ref="B142:B146"/>
    <mergeCell ref="C142:C146"/>
    <mergeCell ref="E142:E146"/>
    <mergeCell ref="F142:F146"/>
    <mergeCell ref="G142:G143"/>
    <mergeCell ref="H142:H146"/>
    <mergeCell ref="G144:G146"/>
    <mergeCell ref="A147:A151"/>
    <mergeCell ref="B147:B151"/>
    <mergeCell ref="C147:C151"/>
    <mergeCell ref="E147:E151"/>
    <mergeCell ref="F147:F151"/>
    <mergeCell ref="G147:G148"/>
    <mergeCell ref="H147:H151"/>
    <mergeCell ref="G149:G151"/>
    <mergeCell ref="A157:A161"/>
    <mergeCell ref="B157:B161"/>
    <mergeCell ref="C157:C161"/>
    <mergeCell ref="E157:E161"/>
    <mergeCell ref="F157:F161"/>
    <mergeCell ref="G157:G158"/>
    <mergeCell ref="H157:H161"/>
    <mergeCell ref="G159:G161"/>
    <mergeCell ref="A162:A166"/>
    <mergeCell ref="B162:B166"/>
    <mergeCell ref="C162:C166"/>
    <mergeCell ref="E162:E166"/>
    <mergeCell ref="F162:F166"/>
    <mergeCell ref="G162:G163"/>
    <mergeCell ref="H162:H166"/>
    <mergeCell ref="G164:G166"/>
    <mergeCell ref="A167:A171"/>
    <mergeCell ref="B167:B171"/>
    <mergeCell ref="C167:C171"/>
    <mergeCell ref="E167:E171"/>
    <mergeCell ref="F167:F171"/>
    <mergeCell ref="G167:G168"/>
    <mergeCell ref="H167:H171"/>
    <mergeCell ref="G169:G171"/>
    <mergeCell ref="A172:A176"/>
    <mergeCell ref="B172:B176"/>
    <mergeCell ref="C172:C176"/>
    <mergeCell ref="E172:E176"/>
    <mergeCell ref="F172:F176"/>
    <mergeCell ref="G172:G173"/>
    <mergeCell ref="H172:H176"/>
    <mergeCell ref="G174:G176"/>
    <mergeCell ref="H177:H181"/>
    <mergeCell ref="G179:G181"/>
    <mergeCell ref="A177:A181"/>
    <mergeCell ref="B177:B181"/>
    <mergeCell ref="C177:C181"/>
    <mergeCell ref="E177:E181"/>
    <mergeCell ref="A187:A191"/>
    <mergeCell ref="B187:B191"/>
    <mergeCell ref="F177:F181"/>
    <mergeCell ref="G177:G178"/>
    <mergeCell ref="A182:A186"/>
    <mergeCell ref="B182:B186"/>
    <mergeCell ref="C182:C186"/>
    <mergeCell ref="E182:E186"/>
    <mergeCell ref="F182:F186"/>
    <mergeCell ref="G182:G183"/>
    <mergeCell ref="H182:H186"/>
    <mergeCell ref="G184:G186"/>
    <mergeCell ref="A197:A201"/>
    <mergeCell ref="B197:B201"/>
    <mergeCell ref="C197:C201"/>
    <mergeCell ref="E197:E201"/>
    <mergeCell ref="F197:F201"/>
    <mergeCell ref="G197:G198"/>
    <mergeCell ref="H197:H201"/>
    <mergeCell ref="G199:G201"/>
    <mergeCell ref="A202:A206"/>
    <mergeCell ref="B202:B206"/>
    <mergeCell ref="C202:C206"/>
    <mergeCell ref="E202:E206"/>
    <mergeCell ref="F202:F206"/>
    <mergeCell ref="G202:G203"/>
    <mergeCell ref="H202:H206"/>
    <mergeCell ref="G204:G206"/>
    <mergeCell ref="A207:A211"/>
    <mergeCell ref="B207:B211"/>
    <mergeCell ref="C207:C211"/>
    <mergeCell ref="E207:E211"/>
    <mergeCell ref="F207:F211"/>
    <mergeCell ref="G207:G208"/>
    <mergeCell ref="H207:H211"/>
    <mergeCell ref="G209:G211"/>
    <mergeCell ref="A212:A216"/>
    <mergeCell ref="B212:B216"/>
    <mergeCell ref="C212:C216"/>
    <mergeCell ref="E212:E216"/>
    <mergeCell ref="F212:F216"/>
    <mergeCell ref="G212:G213"/>
    <mergeCell ref="H212:H216"/>
    <mergeCell ref="G214:G216"/>
    <mergeCell ref="A217:A221"/>
    <mergeCell ref="B217:B221"/>
    <mergeCell ref="C217:C221"/>
    <mergeCell ref="E217:E221"/>
    <mergeCell ref="F217:F221"/>
    <mergeCell ref="G217:G218"/>
    <mergeCell ref="H217:H221"/>
    <mergeCell ref="G219:G221"/>
    <mergeCell ref="A222:A226"/>
    <mergeCell ref="B222:B226"/>
    <mergeCell ref="C222:C226"/>
    <mergeCell ref="E222:E226"/>
    <mergeCell ref="F222:F226"/>
    <mergeCell ref="G222:G223"/>
    <mergeCell ref="H222:H226"/>
    <mergeCell ref="G224:G226"/>
    <mergeCell ref="A227:A231"/>
    <mergeCell ref="B227:B231"/>
    <mergeCell ref="C227:C231"/>
    <mergeCell ref="E227:E231"/>
    <mergeCell ref="F227:F231"/>
    <mergeCell ref="G227:G228"/>
    <mergeCell ref="H227:H231"/>
    <mergeCell ref="G229:G231"/>
    <mergeCell ref="F237:F241"/>
    <mergeCell ref="G237:G238"/>
    <mergeCell ref="H237:H241"/>
    <mergeCell ref="G239:G241"/>
    <mergeCell ref="A237:A241"/>
    <mergeCell ref="B237:B241"/>
    <mergeCell ref="C237:C241"/>
    <mergeCell ref="E237:E241"/>
    <mergeCell ref="G232:G233"/>
    <mergeCell ref="H232:H236"/>
    <mergeCell ref="G234:G236"/>
    <mergeCell ref="E232:E236"/>
    <mergeCell ref="A232:A236"/>
    <mergeCell ref="B232:B236"/>
    <mergeCell ref="C232:C236"/>
    <mergeCell ref="F232:F236"/>
    <mergeCell ref="A152:A156"/>
    <mergeCell ref="B152:B156"/>
    <mergeCell ref="C152:C156"/>
    <mergeCell ref="E152:E156"/>
    <mergeCell ref="F152:F156"/>
    <mergeCell ref="G152:G153"/>
    <mergeCell ref="H152:H156"/>
    <mergeCell ref="G154:G156"/>
    <mergeCell ref="C187:C191"/>
    <mergeCell ref="E187:E191"/>
    <mergeCell ref="F187:F191"/>
    <mergeCell ref="G187:G188"/>
    <mergeCell ref="H187:H191"/>
    <mergeCell ref="G189:G191"/>
    <mergeCell ref="A192:A196"/>
    <mergeCell ref="B192:B196"/>
    <mergeCell ref="C192:C196"/>
    <mergeCell ref="E192:E196"/>
    <mergeCell ref="F192:F196"/>
    <mergeCell ref="G192:G193"/>
    <mergeCell ref="H192:H196"/>
    <mergeCell ref="G194:G196"/>
    <mergeCell ref="M243:M244"/>
    <mergeCell ref="I243:I244"/>
    <mergeCell ref="J243:J244"/>
    <mergeCell ref="K243:K244"/>
    <mergeCell ref="L243:L244"/>
  </mergeCells>
  <printOptions/>
  <pageMargins left="0.53" right="0.61" top="0.67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147"/>
  <sheetViews>
    <sheetView workbookViewId="0" topLeftCell="A1">
      <pane ySplit="6" topLeftCell="BM67" activePane="bottomLeft" state="frozen"/>
      <selection pane="topLeft" activeCell="A1" sqref="A1"/>
      <selection pane="bottomLeft" activeCell="F90" sqref="F90"/>
    </sheetView>
  </sheetViews>
  <sheetFormatPr defaultColWidth="9.00390625" defaultRowHeight="12.75"/>
  <cols>
    <col min="1" max="1" width="3.875" style="156" customWidth="1"/>
    <col min="2" max="2" width="5.00390625" style="156" customWidth="1"/>
    <col min="3" max="3" width="7.125" style="156" customWidth="1"/>
    <col min="4" max="4" width="6.125" style="156" hidden="1" customWidth="1"/>
    <col min="5" max="5" width="24.75390625" style="156" customWidth="1"/>
    <col min="6" max="6" width="13.625" style="157" customWidth="1"/>
    <col min="7" max="7" width="8.00390625" style="157" customWidth="1"/>
    <col min="8" max="8" width="9.625" style="156" customWidth="1"/>
    <col min="9" max="9" width="14.00390625" style="156" customWidth="1"/>
    <col min="10" max="10" width="11.75390625" style="156" customWidth="1"/>
    <col min="11" max="11" width="10.00390625" style="156" customWidth="1"/>
    <col min="12" max="12" width="9.375" style="156" customWidth="1"/>
    <col min="13" max="13" width="9.25390625" style="156" customWidth="1"/>
    <col min="14" max="14" width="8.875" style="156" customWidth="1"/>
    <col min="15" max="15" width="9.125" style="156" customWidth="1"/>
    <col min="16" max="16" width="11.125" style="156" customWidth="1"/>
    <col min="17" max="17" width="12.75390625" style="156" customWidth="1"/>
    <col min="18" max="18" width="11.625" style="156" customWidth="1"/>
    <col min="19" max="19" width="12.625" style="156" customWidth="1"/>
    <col min="20" max="20" width="10.625" style="156" customWidth="1"/>
    <col min="21" max="21" width="9.875" style="156" customWidth="1"/>
    <col min="22" max="238" width="9.125" style="156" customWidth="1"/>
    <col min="239" max="16384" width="11.625" style="156" customWidth="1"/>
  </cols>
  <sheetData>
    <row r="1" spans="13:14" ht="12.75">
      <c r="M1" s="331" t="s">
        <v>260</v>
      </c>
      <c r="N1" s="331"/>
    </row>
    <row r="2" spans="1:14" ht="15.75">
      <c r="A2" s="332" t="s">
        <v>244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6.75" customHeight="1" thickBot="1">
      <c r="A3" s="333"/>
      <c r="B3" s="333"/>
      <c r="C3" s="333"/>
      <c r="D3" s="333"/>
      <c r="E3" s="333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157" customFormat="1" ht="18" customHeight="1" thickBot="1">
      <c r="A4" s="334" t="s">
        <v>164</v>
      </c>
      <c r="B4" s="334" t="s">
        <v>165</v>
      </c>
      <c r="C4" s="334" t="s">
        <v>166</v>
      </c>
      <c r="D4" s="334" t="s">
        <v>167</v>
      </c>
      <c r="E4" s="312" t="s">
        <v>1</v>
      </c>
      <c r="F4" s="312" t="s">
        <v>3</v>
      </c>
      <c r="G4" s="312" t="s">
        <v>5</v>
      </c>
      <c r="H4" s="312" t="s">
        <v>6</v>
      </c>
      <c r="I4" s="312" t="s">
        <v>7</v>
      </c>
      <c r="J4" s="310" t="s">
        <v>168</v>
      </c>
      <c r="K4" s="310" t="s">
        <v>169</v>
      </c>
      <c r="L4" s="310" t="s">
        <v>170</v>
      </c>
      <c r="M4" s="310" t="s">
        <v>171</v>
      </c>
      <c r="N4" s="310" t="s">
        <v>172</v>
      </c>
    </row>
    <row r="5" spans="1:21" s="157" customFormat="1" ht="27" customHeight="1" thickBot="1">
      <c r="A5" s="334"/>
      <c r="B5" s="334"/>
      <c r="C5" s="334"/>
      <c r="D5" s="334"/>
      <c r="E5" s="312"/>
      <c r="F5" s="312"/>
      <c r="G5" s="312"/>
      <c r="H5" s="312"/>
      <c r="I5" s="312"/>
      <c r="J5" s="311"/>
      <c r="K5" s="311"/>
      <c r="L5" s="311"/>
      <c r="M5" s="311"/>
      <c r="N5" s="311"/>
      <c r="P5" s="162"/>
      <c r="Q5" s="162"/>
      <c r="R5" s="162"/>
      <c r="S5" s="162"/>
      <c r="T5" s="163"/>
      <c r="U5" s="164"/>
    </row>
    <row r="6" spans="1:21" s="157" customFormat="1" ht="12" thickBot="1">
      <c r="A6" s="159">
        <v>1</v>
      </c>
      <c r="B6" s="159">
        <v>2</v>
      </c>
      <c r="C6" s="159">
        <v>3</v>
      </c>
      <c r="D6" s="165"/>
      <c r="E6" s="160">
        <v>4</v>
      </c>
      <c r="F6" s="160">
        <v>5</v>
      </c>
      <c r="G6" s="161">
        <v>6</v>
      </c>
      <c r="H6" s="161">
        <v>7</v>
      </c>
      <c r="I6" s="161">
        <v>8</v>
      </c>
      <c r="J6" s="161">
        <v>9</v>
      </c>
      <c r="K6" s="166">
        <v>10</v>
      </c>
      <c r="L6" s="161">
        <v>11</v>
      </c>
      <c r="M6" s="160">
        <v>12</v>
      </c>
      <c r="N6" s="160">
        <v>13</v>
      </c>
      <c r="P6" s="162"/>
      <c r="Q6" s="162"/>
      <c r="R6" s="162"/>
      <c r="S6" s="162"/>
      <c r="T6" s="163"/>
      <c r="U6" s="164"/>
    </row>
    <row r="7" spans="1:21" ht="12" thickBot="1">
      <c r="A7" s="334">
        <v>1</v>
      </c>
      <c r="B7" s="334">
        <v>600</v>
      </c>
      <c r="C7" s="334">
        <v>60015</v>
      </c>
      <c r="D7" s="170">
        <v>9</v>
      </c>
      <c r="E7" s="291" t="s">
        <v>245</v>
      </c>
      <c r="F7" s="304" t="s">
        <v>246</v>
      </c>
      <c r="G7" s="307">
        <v>2008</v>
      </c>
      <c r="H7" s="342">
        <v>22742737</v>
      </c>
      <c r="I7" s="236" t="s">
        <v>175</v>
      </c>
      <c r="J7" s="192">
        <v>4760448</v>
      </c>
      <c r="K7" s="193">
        <v>1288850</v>
      </c>
      <c r="L7" s="193">
        <v>1279050</v>
      </c>
      <c r="M7" s="198">
        <f>J7+L7</f>
        <v>6039498</v>
      </c>
      <c r="N7" s="194">
        <f>M7/H7</f>
        <v>0.2655572194322961</v>
      </c>
      <c r="P7" s="237"/>
      <c r="Q7" s="237"/>
      <c r="R7" s="237"/>
      <c r="S7" s="237"/>
      <c r="T7" s="237"/>
      <c r="U7" s="162"/>
    </row>
    <row r="8" spans="1:21" ht="9" customHeight="1" thickBot="1">
      <c r="A8" s="334"/>
      <c r="B8" s="334"/>
      <c r="C8" s="334"/>
      <c r="D8" s="170"/>
      <c r="E8" s="336"/>
      <c r="F8" s="305"/>
      <c r="G8" s="308"/>
      <c r="H8" s="302"/>
      <c r="I8" s="238" t="s">
        <v>176</v>
      </c>
      <c r="J8" s="197"/>
      <c r="K8" s="198"/>
      <c r="L8" s="198"/>
      <c r="M8" s="198"/>
      <c r="N8" s="199"/>
      <c r="P8" s="237"/>
      <c r="Q8" s="237"/>
      <c r="R8" s="237"/>
      <c r="S8" s="237"/>
      <c r="T8" s="237"/>
      <c r="U8" s="162"/>
    </row>
    <row r="9" spans="1:21" ht="12" thickBot="1">
      <c r="A9" s="334"/>
      <c r="B9" s="334"/>
      <c r="C9" s="334"/>
      <c r="D9" s="170">
        <v>7</v>
      </c>
      <c r="E9" s="336"/>
      <c r="F9" s="305"/>
      <c r="G9" s="298">
        <v>2015</v>
      </c>
      <c r="H9" s="302"/>
      <c r="I9" s="238" t="s">
        <v>177</v>
      </c>
      <c r="J9" s="197">
        <v>11107710</v>
      </c>
      <c r="K9" s="198">
        <v>3007316</v>
      </c>
      <c r="L9" s="198">
        <v>2984450</v>
      </c>
      <c r="M9" s="198">
        <f>J9+L9</f>
        <v>14092160</v>
      </c>
      <c r="N9" s="199">
        <f>M9/H7</f>
        <v>0.619633424068528</v>
      </c>
      <c r="P9" s="237"/>
      <c r="Q9" s="237"/>
      <c r="R9" s="237"/>
      <c r="S9" s="237"/>
      <c r="T9" s="237"/>
      <c r="U9" s="162"/>
    </row>
    <row r="10" spans="1:21" ht="12" thickBot="1">
      <c r="A10" s="334"/>
      <c r="B10" s="334"/>
      <c r="C10" s="334"/>
      <c r="D10" s="170">
        <v>0</v>
      </c>
      <c r="E10" s="336"/>
      <c r="F10" s="305"/>
      <c r="G10" s="299"/>
      <c r="H10" s="302"/>
      <c r="I10" s="238" t="s">
        <v>247</v>
      </c>
      <c r="J10" s="197">
        <v>644191</v>
      </c>
      <c r="K10" s="198">
        <v>278096</v>
      </c>
      <c r="L10" s="198">
        <v>276766</v>
      </c>
      <c r="M10" s="198">
        <f>J10+L10</f>
        <v>920957</v>
      </c>
      <c r="N10" s="199">
        <f>M10/H7</f>
        <v>0.0404945543713582</v>
      </c>
      <c r="P10" s="237"/>
      <c r="Q10" s="237"/>
      <c r="R10" s="237"/>
      <c r="S10" s="237"/>
      <c r="T10" s="237"/>
      <c r="U10" s="162"/>
    </row>
    <row r="11" spans="1:21" ht="12.75" customHeight="1" thickBot="1">
      <c r="A11" s="334"/>
      <c r="B11" s="334"/>
      <c r="C11" s="334"/>
      <c r="D11" s="179"/>
      <c r="E11" s="337"/>
      <c r="F11" s="306"/>
      <c r="G11" s="300"/>
      <c r="H11" s="294"/>
      <c r="I11" s="239" t="s">
        <v>25</v>
      </c>
      <c r="J11" s="240">
        <f>J7+J8+J9+J10</f>
        <v>16512349</v>
      </c>
      <c r="K11" s="241">
        <f>K7+K8+K9+K10</f>
        <v>4574262</v>
      </c>
      <c r="L11" s="241">
        <f>L7+L8+L9+L10</f>
        <v>4540266</v>
      </c>
      <c r="M11" s="241">
        <f>M7+M8+M9+M10</f>
        <v>21052615</v>
      </c>
      <c r="N11" s="242">
        <f>M11/H7</f>
        <v>0.9256851978721822</v>
      </c>
      <c r="P11" s="243"/>
      <c r="Q11" s="243"/>
      <c r="R11" s="243"/>
      <c r="S11" s="243"/>
      <c r="T11" s="243"/>
      <c r="U11" s="162"/>
    </row>
    <row r="12" spans="1:21" ht="14.25" customHeight="1">
      <c r="A12" s="318">
        <v>2</v>
      </c>
      <c r="B12" s="318">
        <v>600</v>
      </c>
      <c r="C12" s="318">
        <v>60015</v>
      </c>
      <c r="D12" s="170"/>
      <c r="E12" s="291" t="s">
        <v>248</v>
      </c>
      <c r="F12" s="304" t="s">
        <v>246</v>
      </c>
      <c r="G12" s="295">
        <v>2009</v>
      </c>
      <c r="H12" s="301">
        <v>67439746</v>
      </c>
      <c r="I12" s="238" t="s">
        <v>175</v>
      </c>
      <c r="J12" s="197">
        <v>4553348</v>
      </c>
      <c r="K12" s="198">
        <v>3116992</v>
      </c>
      <c r="L12" s="198">
        <v>2844758</v>
      </c>
      <c r="M12" s="198">
        <f>J12+L12</f>
        <v>7398106</v>
      </c>
      <c r="N12" s="244">
        <f>M12/H12</f>
        <v>0.10969949382668197</v>
      </c>
      <c r="P12" s="243"/>
      <c r="Q12" s="243"/>
      <c r="R12" s="243"/>
      <c r="S12" s="243"/>
      <c r="T12" s="243"/>
      <c r="U12" s="162"/>
    </row>
    <row r="13" spans="1:21" ht="13.5" customHeight="1">
      <c r="A13" s="319"/>
      <c r="B13" s="319"/>
      <c r="C13" s="319"/>
      <c r="D13" s="170"/>
      <c r="E13" s="336"/>
      <c r="F13" s="305"/>
      <c r="G13" s="296"/>
      <c r="H13" s="302"/>
      <c r="I13" s="238" t="s">
        <v>176</v>
      </c>
      <c r="J13" s="245"/>
      <c r="K13" s="246"/>
      <c r="L13" s="246"/>
      <c r="M13" s="246"/>
      <c r="N13" s="244"/>
      <c r="P13" s="243"/>
      <c r="Q13" s="243"/>
      <c r="R13" s="243"/>
      <c r="S13" s="243"/>
      <c r="T13" s="243"/>
      <c r="U13" s="162"/>
    </row>
    <row r="14" spans="1:21" ht="14.25" customHeight="1">
      <c r="A14" s="319"/>
      <c r="B14" s="319"/>
      <c r="C14" s="319"/>
      <c r="D14" s="170"/>
      <c r="E14" s="336"/>
      <c r="F14" s="305"/>
      <c r="G14" s="296">
        <v>2015</v>
      </c>
      <c r="H14" s="302"/>
      <c r="I14" s="238" t="s">
        <v>177</v>
      </c>
      <c r="J14" s="197">
        <v>25802302</v>
      </c>
      <c r="K14" s="198">
        <v>17662958</v>
      </c>
      <c r="L14" s="198">
        <v>16120293</v>
      </c>
      <c r="M14" s="198">
        <f>J14+L14</f>
        <v>41922595</v>
      </c>
      <c r="N14" s="199">
        <f>M14/H12</f>
        <v>0.6216303809922415</v>
      </c>
      <c r="P14" s="243"/>
      <c r="Q14" s="243"/>
      <c r="R14" s="243"/>
      <c r="S14" s="243"/>
      <c r="T14" s="243"/>
      <c r="U14" s="162"/>
    </row>
    <row r="15" spans="1:21" ht="14.25" customHeight="1">
      <c r="A15" s="319"/>
      <c r="B15" s="319"/>
      <c r="C15" s="319"/>
      <c r="D15" s="170"/>
      <c r="E15" s="336"/>
      <c r="F15" s="305"/>
      <c r="G15" s="296"/>
      <c r="H15" s="302"/>
      <c r="I15" s="238" t="s">
        <v>247</v>
      </c>
      <c r="J15" s="197">
        <v>170796</v>
      </c>
      <c r="K15" s="198">
        <v>50</v>
      </c>
      <c r="L15" s="198">
        <v>50</v>
      </c>
      <c r="M15" s="198">
        <f>J15+L15</f>
        <v>170846</v>
      </c>
      <c r="N15" s="199">
        <f>M15/H12</f>
        <v>0.002533313218587745</v>
      </c>
      <c r="P15" s="243"/>
      <c r="Q15" s="243"/>
      <c r="R15" s="243"/>
      <c r="S15" s="243"/>
      <c r="T15" s="243"/>
      <c r="U15" s="162"/>
    </row>
    <row r="16" spans="1:21" ht="14.25" customHeight="1" thickBot="1">
      <c r="A16" s="320"/>
      <c r="B16" s="320"/>
      <c r="C16" s="320"/>
      <c r="D16" s="170"/>
      <c r="E16" s="337"/>
      <c r="F16" s="306"/>
      <c r="G16" s="297"/>
      <c r="H16" s="294"/>
      <c r="I16" s="239" t="s">
        <v>25</v>
      </c>
      <c r="J16" s="240">
        <f>J12+J13+J14+J15</f>
        <v>30526446</v>
      </c>
      <c r="K16" s="240">
        <f>K12+K13+K14+K15</f>
        <v>20780000</v>
      </c>
      <c r="L16" s="240">
        <f>L12+L13+L14+L15</f>
        <v>18965101</v>
      </c>
      <c r="M16" s="240">
        <f>M12+M13+M14+M15</f>
        <v>49491547</v>
      </c>
      <c r="N16" s="247">
        <f>M16/H12</f>
        <v>0.7338631880375113</v>
      </c>
      <c r="P16" s="243"/>
      <c r="Q16" s="243"/>
      <c r="R16" s="243"/>
      <c r="S16" s="243"/>
      <c r="T16" s="243"/>
      <c r="U16" s="162"/>
    </row>
    <row r="17" spans="1:21" ht="19.5" customHeight="1">
      <c r="A17" s="318">
        <v>3</v>
      </c>
      <c r="B17" s="318">
        <v>600</v>
      </c>
      <c r="C17" s="318">
        <v>60015</v>
      </c>
      <c r="D17" s="170"/>
      <c r="E17" s="291" t="s">
        <v>254</v>
      </c>
      <c r="F17" s="304" t="s">
        <v>246</v>
      </c>
      <c r="G17" s="307">
        <v>2013</v>
      </c>
      <c r="H17" s="301">
        <v>1734300</v>
      </c>
      <c r="I17" s="248" t="s">
        <v>175</v>
      </c>
      <c r="J17" s="197">
        <v>0</v>
      </c>
      <c r="K17" s="198">
        <v>49200</v>
      </c>
      <c r="L17" s="198">
        <v>19680</v>
      </c>
      <c r="M17" s="198">
        <f>J17+L17</f>
        <v>19680</v>
      </c>
      <c r="N17" s="199">
        <f>M17/H17</f>
        <v>0.011347517730496455</v>
      </c>
      <c r="P17" s="243"/>
      <c r="Q17" s="243"/>
      <c r="R17" s="243"/>
      <c r="S17" s="243"/>
      <c r="T17" s="243"/>
      <c r="U17" s="162"/>
    </row>
    <row r="18" spans="1:21" ht="19.5" customHeight="1">
      <c r="A18" s="319"/>
      <c r="B18" s="319"/>
      <c r="C18" s="319"/>
      <c r="D18" s="170"/>
      <c r="E18" s="336"/>
      <c r="F18" s="305"/>
      <c r="G18" s="299"/>
      <c r="H18" s="302"/>
      <c r="I18" s="238" t="s">
        <v>176</v>
      </c>
      <c r="J18" s="249"/>
      <c r="K18" s="250"/>
      <c r="L18" s="250"/>
      <c r="M18" s="250"/>
      <c r="N18" s="211"/>
      <c r="P18" s="243"/>
      <c r="Q18" s="243"/>
      <c r="R18" s="243"/>
      <c r="S18" s="243"/>
      <c r="T18" s="243"/>
      <c r="U18" s="162"/>
    </row>
    <row r="19" spans="1:21" ht="19.5" customHeight="1">
      <c r="A19" s="319"/>
      <c r="B19" s="319"/>
      <c r="C19" s="319"/>
      <c r="D19" s="170"/>
      <c r="E19" s="336"/>
      <c r="F19" s="305"/>
      <c r="G19" s="299">
        <v>2015</v>
      </c>
      <c r="H19" s="302"/>
      <c r="I19" s="238" t="s">
        <v>177</v>
      </c>
      <c r="J19" s="197">
        <v>0</v>
      </c>
      <c r="K19" s="198">
        <v>147600</v>
      </c>
      <c r="L19" s="198">
        <v>59040</v>
      </c>
      <c r="M19" s="198">
        <f>J19+L19</f>
        <v>59040</v>
      </c>
      <c r="N19" s="199">
        <f>M19/H17</f>
        <v>0.03404255319148936</v>
      </c>
      <c r="P19" s="243"/>
      <c r="Q19" s="243"/>
      <c r="R19" s="243"/>
      <c r="S19" s="243"/>
      <c r="T19" s="243"/>
      <c r="U19" s="162"/>
    </row>
    <row r="20" spans="1:21" ht="19.5" customHeight="1">
      <c r="A20" s="319"/>
      <c r="B20" s="319"/>
      <c r="C20" s="319"/>
      <c r="D20" s="170"/>
      <c r="E20" s="336"/>
      <c r="F20" s="305"/>
      <c r="G20" s="299"/>
      <c r="H20" s="302"/>
      <c r="I20" s="238" t="s">
        <v>247</v>
      </c>
      <c r="J20" s="197"/>
      <c r="K20" s="198">
        <v>18450</v>
      </c>
      <c r="L20" s="198">
        <v>18450</v>
      </c>
      <c r="M20" s="198">
        <f>J20+L20</f>
        <v>18450</v>
      </c>
      <c r="N20" s="199">
        <f>M20/H17</f>
        <v>0.010638297872340425</v>
      </c>
      <c r="P20" s="243"/>
      <c r="Q20" s="243"/>
      <c r="R20" s="243"/>
      <c r="S20" s="243"/>
      <c r="T20" s="243"/>
      <c r="U20" s="162"/>
    </row>
    <row r="21" spans="1:21" ht="19.5" customHeight="1" thickBot="1">
      <c r="A21" s="320"/>
      <c r="B21" s="320"/>
      <c r="C21" s="320"/>
      <c r="D21" s="170"/>
      <c r="E21" s="337"/>
      <c r="F21" s="306"/>
      <c r="G21" s="300"/>
      <c r="H21" s="294"/>
      <c r="I21" s="239" t="s">
        <v>25</v>
      </c>
      <c r="J21" s="251">
        <f>J17+J18+J19+J20</f>
        <v>0</v>
      </c>
      <c r="K21" s="241">
        <f>K17+K18+K19+K20</f>
        <v>215250</v>
      </c>
      <c r="L21" s="241">
        <f>L17+L18+L19+L20</f>
        <v>97170</v>
      </c>
      <c r="M21" s="241">
        <f>M17+M18+M19+M20</f>
        <v>97170</v>
      </c>
      <c r="N21" s="247">
        <f>N17+N18+N19+N20</f>
        <v>0.056028368794326246</v>
      </c>
      <c r="P21" s="243"/>
      <c r="Q21" s="243"/>
      <c r="R21" s="243"/>
      <c r="S21" s="243"/>
      <c r="T21" s="243"/>
      <c r="U21" s="162"/>
    </row>
    <row r="22" spans="1:21" ht="15" customHeight="1">
      <c r="A22" s="318">
        <v>4</v>
      </c>
      <c r="B22" s="318">
        <v>600</v>
      </c>
      <c r="C22" s="318">
        <v>60015</v>
      </c>
      <c r="D22" s="151"/>
      <c r="E22" s="338" t="s">
        <v>173</v>
      </c>
      <c r="F22" s="304" t="s">
        <v>184</v>
      </c>
      <c r="G22" s="307">
        <v>2014</v>
      </c>
      <c r="H22" s="301">
        <v>6866449</v>
      </c>
      <c r="I22" s="248" t="s">
        <v>175</v>
      </c>
      <c r="J22" s="221">
        <v>0</v>
      </c>
      <c r="K22" s="210">
        <v>1113048</v>
      </c>
      <c r="L22" s="210">
        <v>1106100</v>
      </c>
      <c r="M22" s="198">
        <f>J22+L22</f>
        <v>1106100</v>
      </c>
      <c r="N22" s="199">
        <f>M22/H22</f>
        <v>0.16108763059333872</v>
      </c>
      <c r="P22" s="243"/>
      <c r="Q22" s="243"/>
      <c r="R22" s="243"/>
      <c r="S22" s="243"/>
      <c r="T22" s="243"/>
      <c r="U22" s="162"/>
    </row>
    <row r="23" spans="1:21" ht="15" customHeight="1">
      <c r="A23" s="319"/>
      <c r="B23" s="319"/>
      <c r="C23" s="319"/>
      <c r="D23" s="151"/>
      <c r="E23" s="339"/>
      <c r="F23" s="305"/>
      <c r="G23" s="308"/>
      <c r="H23" s="302"/>
      <c r="I23" s="238" t="s">
        <v>176</v>
      </c>
      <c r="J23" s="245"/>
      <c r="K23" s="246"/>
      <c r="L23" s="246"/>
      <c r="M23" s="246"/>
      <c r="N23" s="252"/>
      <c r="P23" s="243"/>
      <c r="Q23" s="243"/>
      <c r="R23" s="243"/>
      <c r="S23" s="243"/>
      <c r="T23" s="243"/>
      <c r="U23" s="162"/>
    </row>
    <row r="24" spans="1:21" ht="15" customHeight="1">
      <c r="A24" s="319"/>
      <c r="B24" s="319"/>
      <c r="C24" s="319"/>
      <c r="D24" s="151"/>
      <c r="E24" s="339"/>
      <c r="F24" s="305"/>
      <c r="G24" s="299">
        <v>2015</v>
      </c>
      <c r="H24" s="302"/>
      <c r="I24" s="238" t="s">
        <v>177</v>
      </c>
      <c r="J24" s="221">
        <v>0</v>
      </c>
      <c r="K24" s="210">
        <v>1113048</v>
      </c>
      <c r="L24" s="210">
        <v>1106100</v>
      </c>
      <c r="M24" s="198">
        <f>J24+L24</f>
        <v>1106100</v>
      </c>
      <c r="N24" s="199">
        <f>M24/H22</f>
        <v>0.16108763059333872</v>
      </c>
      <c r="P24" s="243"/>
      <c r="Q24" s="243"/>
      <c r="R24" s="243"/>
      <c r="S24" s="243"/>
      <c r="T24" s="243"/>
      <c r="U24" s="162"/>
    </row>
    <row r="25" spans="1:21" ht="15" customHeight="1">
      <c r="A25" s="319"/>
      <c r="B25" s="319"/>
      <c r="C25" s="319"/>
      <c r="D25" s="151"/>
      <c r="E25" s="339"/>
      <c r="F25" s="305"/>
      <c r="G25" s="299"/>
      <c r="H25" s="302"/>
      <c r="I25" s="238" t="s">
        <v>247</v>
      </c>
      <c r="J25" s="221"/>
      <c r="K25" s="210">
        <v>70000</v>
      </c>
      <c r="L25" s="210">
        <v>18543</v>
      </c>
      <c r="M25" s="198">
        <f>J25+L25</f>
        <v>18543</v>
      </c>
      <c r="N25" s="199">
        <f>M25/H22</f>
        <v>0.0027005224971451765</v>
      </c>
      <c r="P25" s="243"/>
      <c r="Q25" s="243"/>
      <c r="R25" s="243"/>
      <c r="S25" s="243"/>
      <c r="T25" s="243"/>
      <c r="U25" s="162"/>
    </row>
    <row r="26" spans="1:21" ht="15" customHeight="1" thickBot="1">
      <c r="A26" s="320"/>
      <c r="B26" s="320"/>
      <c r="C26" s="320"/>
      <c r="D26" s="158"/>
      <c r="E26" s="340"/>
      <c r="F26" s="306"/>
      <c r="G26" s="300"/>
      <c r="H26" s="294"/>
      <c r="I26" s="239" t="s">
        <v>25</v>
      </c>
      <c r="J26" s="253">
        <f>J22+J23+J24+J25</f>
        <v>0</v>
      </c>
      <c r="K26" s="253">
        <f>K22+K23+K24+K25</f>
        <v>2296096</v>
      </c>
      <c r="L26" s="253">
        <f>L22+L23+L24+L25</f>
        <v>2230743</v>
      </c>
      <c r="M26" s="253">
        <f>M22+M23+M24+M25</f>
        <v>2230743</v>
      </c>
      <c r="N26" s="254">
        <f>N22+N23+N24+N25</f>
        <v>0.32487578368382264</v>
      </c>
      <c r="P26" s="243"/>
      <c r="Q26" s="243"/>
      <c r="R26" s="243"/>
      <c r="S26" s="243"/>
      <c r="T26" s="243"/>
      <c r="U26" s="162"/>
    </row>
    <row r="27" spans="1:21" ht="11.25">
      <c r="A27" s="318">
        <v>5</v>
      </c>
      <c r="B27" s="318">
        <v>600</v>
      </c>
      <c r="C27" s="318">
        <v>60095</v>
      </c>
      <c r="D27" s="255"/>
      <c r="E27" s="338" t="s">
        <v>183</v>
      </c>
      <c r="F27" s="304" t="s">
        <v>184</v>
      </c>
      <c r="G27" s="307">
        <v>2013</v>
      </c>
      <c r="H27" s="301">
        <v>1600000</v>
      </c>
      <c r="I27" s="236" t="s">
        <v>175</v>
      </c>
      <c r="J27" s="256">
        <v>0</v>
      </c>
      <c r="K27" s="193">
        <v>195122</v>
      </c>
      <c r="L27" s="193">
        <v>0</v>
      </c>
      <c r="M27" s="193">
        <f>J27+L27</f>
        <v>0</v>
      </c>
      <c r="N27" s="194">
        <f>M27/H27</f>
        <v>0</v>
      </c>
      <c r="P27" s="243"/>
      <c r="Q27" s="243"/>
      <c r="R27" s="243"/>
      <c r="S27" s="243"/>
      <c r="T27" s="243"/>
      <c r="U27" s="162"/>
    </row>
    <row r="28" spans="1:21" ht="11.25">
      <c r="A28" s="319"/>
      <c r="B28" s="319"/>
      <c r="C28" s="319"/>
      <c r="D28" s="151"/>
      <c r="E28" s="339"/>
      <c r="F28" s="305"/>
      <c r="G28" s="308"/>
      <c r="H28" s="302"/>
      <c r="I28" s="238" t="s">
        <v>176</v>
      </c>
      <c r="J28" s="249"/>
      <c r="K28" s="250"/>
      <c r="L28" s="250"/>
      <c r="M28" s="250"/>
      <c r="N28" s="257"/>
      <c r="P28" s="243"/>
      <c r="Q28" s="243"/>
      <c r="R28" s="243"/>
      <c r="S28" s="243"/>
      <c r="T28" s="243"/>
      <c r="U28" s="162"/>
    </row>
    <row r="29" spans="1:21" ht="11.25">
      <c r="A29" s="319"/>
      <c r="B29" s="319"/>
      <c r="C29" s="319"/>
      <c r="D29" s="151"/>
      <c r="E29" s="339"/>
      <c r="F29" s="305"/>
      <c r="G29" s="299">
        <v>2016</v>
      </c>
      <c r="H29" s="302"/>
      <c r="I29" s="238" t="s">
        <v>177</v>
      </c>
      <c r="J29" s="258">
        <v>0</v>
      </c>
      <c r="K29" s="198">
        <v>195122</v>
      </c>
      <c r="L29" s="198">
        <v>0</v>
      </c>
      <c r="M29" s="198">
        <f>J29+L29</f>
        <v>0</v>
      </c>
      <c r="N29" s="199">
        <f>M29/H27</f>
        <v>0</v>
      </c>
      <c r="P29" s="243"/>
      <c r="Q29" s="243"/>
      <c r="R29" s="243"/>
      <c r="S29" s="243"/>
      <c r="T29" s="243"/>
      <c r="U29" s="162"/>
    </row>
    <row r="30" spans="1:21" ht="11.25">
      <c r="A30" s="319"/>
      <c r="B30" s="319"/>
      <c r="C30" s="319"/>
      <c r="D30" s="151"/>
      <c r="E30" s="339"/>
      <c r="F30" s="305"/>
      <c r="G30" s="299"/>
      <c r="H30" s="302"/>
      <c r="I30" s="238" t="s">
        <v>247</v>
      </c>
      <c r="J30" s="258">
        <v>0</v>
      </c>
      <c r="K30" s="198">
        <v>89756</v>
      </c>
      <c r="L30" s="198">
        <v>0</v>
      </c>
      <c r="M30" s="198">
        <f>J30+L30</f>
        <v>0</v>
      </c>
      <c r="N30" s="199">
        <f>M30/H27</f>
        <v>0</v>
      </c>
      <c r="P30" s="243"/>
      <c r="Q30" s="243"/>
      <c r="R30" s="243"/>
      <c r="S30" s="243"/>
      <c r="T30" s="243"/>
      <c r="U30" s="162"/>
    </row>
    <row r="31" spans="1:21" ht="12" thickBot="1">
      <c r="A31" s="320"/>
      <c r="B31" s="320"/>
      <c r="C31" s="320"/>
      <c r="D31" s="151"/>
      <c r="E31" s="340"/>
      <c r="F31" s="306"/>
      <c r="G31" s="300"/>
      <c r="H31" s="294"/>
      <c r="I31" s="239" t="s">
        <v>25</v>
      </c>
      <c r="J31" s="251">
        <f>J27+J28+J29+J30</f>
        <v>0</v>
      </c>
      <c r="K31" s="241">
        <f>K27+K28+K29+K30</f>
        <v>480000</v>
      </c>
      <c r="L31" s="241">
        <f>L27+L28+L29+L30</f>
        <v>0</v>
      </c>
      <c r="M31" s="241">
        <f>M27+M28+M29+M30</f>
        <v>0</v>
      </c>
      <c r="N31" s="259">
        <f>N27+N28+N29+N30</f>
        <v>0</v>
      </c>
      <c r="P31" s="243"/>
      <c r="Q31" s="243"/>
      <c r="R31" s="243"/>
      <c r="S31" s="243"/>
      <c r="T31" s="243"/>
      <c r="U31" s="162"/>
    </row>
    <row r="32" spans="1:21" ht="11.25">
      <c r="A32" s="318">
        <v>6</v>
      </c>
      <c r="B32" s="318">
        <v>710</v>
      </c>
      <c r="C32" s="318">
        <v>71095</v>
      </c>
      <c r="D32" s="151"/>
      <c r="E32" s="338" t="s">
        <v>191</v>
      </c>
      <c r="F32" s="304" t="s">
        <v>192</v>
      </c>
      <c r="G32" s="307">
        <v>2008</v>
      </c>
      <c r="H32" s="301">
        <v>145642003</v>
      </c>
      <c r="I32" s="248" t="s">
        <v>175</v>
      </c>
      <c r="J32" s="256">
        <v>15014105</v>
      </c>
      <c r="K32" s="193">
        <v>1735895</v>
      </c>
      <c r="L32" s="193">
        <v>277379</v>
      </c>
      <c r="M32" s="193">
        <f>J32+L32</f>
        <v>15291484</v>
      </c>
      <c r="N32" s="194">
        <f>M32/H32</f>
        <v>0.10499363978123812</v>
      </c>
      <c r="P32" s="243"/>
      <c r="Q32" s="243"/>
      <c r="R32" s="243"/>
      <c r="S32" s="243"/>
      <c r="T32" s="243"/>
      <c r="U32" s="162"/>
    </row>
    <row r="33" spans="1:21" ht="11.25">
      <c r="A33" s="319"/>
      <c r="B33" s="319"/>
      <c r="C33" s="319"/>
      <c r="D33" s="151"/>
      <c r="E33" s="339"/>
      <c r="F33" s="305"/>
      <c r="G33" s="308"/>
      <c r="H33" s="302"/>
      <c r="I33" s="238" t="s">
        <v>176</v>
      </c>
      <c r="J33" s="258">
        <v>12875194</v>
      </c>
      <c r="K33" s="198">
        <v>2153730</v>
      </c>
      <c r="L33" s="198">
        <v>1558937</v>
      </c>
      <c r="M33" s="198">
        <f>J33+L33</f>
        <v>14434131</v>
      </c>
      <c r="N33" s="199">
        <f>M33/H32</f>
        <v>0.09910692453192915</v>
      </c>
      <c r="P33" s="243"/>
      <c r="Q33" s="243"/>
      <c r="R33" s="243"/>
      <c r="S33" s="243"/>
      <c r="T33" s="243"/>
      <c r="U33" s="162"/>
    </row>
    <row r="34" spans="1:21" ht="11.25">
      <c r="A34" s="319"/>
      <c r="B34" s="319"/>
      <c r="C34" s="319"/>
      <c r="D34" s="151"/>
      <c r="E34" s="339"/>
      <c r="F34" s="305"/>
      <c r="G34" s="299">
        <v>2015</v>
      </c>
      <c r="H34" s="302"/>
      <c r="I34" s="238" t="s">
        <v>177</v>
      </c>
      <c r="J34" s="258">
        <v>72959423</v>
      </c>
      <c r="K34" s="198">
        <v>12204473</v>
      </c>
      <c r="L34" s="198">
        <v>8833973</v>
      </c>
      <c r="M34" s="198">
        <f>J34+L34</f>
        <v>81793396</v>
      </c>
      <c r="N34" s="199">
        <f>M34/H32</f>
        <v>0.5616058164209675</v>
      </c>
      <c r="P34" s="243"/>
      <c r="Q34" s="243"/>
      <c r="R34" s="243"/>
      <c r="S34" s="243"/>
      <c r="T34" s="243"/>
      <c r="U34" s="162"/>
    </row>
    <row r="35" spans="1:21" ht="11.25">
      <c r="A35" s="319"/>
      <c r="B35" s="319"/>
      <c r="C35" s="319"/>
      <c r="D35" s="151"/>
      <c r="E35" s="339"/>
      <c r="F35" s="305"/>
      <c r="G35" s="299"/>
      <c r="H35" s="302"/>
      <c r="I35" s="238" t="s">
        <v>247</v>
      </c>
      <c r="J35" s="258">
        <v>1768499</v>
      </c>
      <c r="K35" s="198">
        <v>434607</v>
      </c>
      <c r="L35" s="198">
        <v>149774</v>
      </c>
      <c r="M35" s="198">
        <f>J35+L35</f>
        <v>1918273</v>
      </c>
      <c r="N35" s="199">
        <f>M35/H32</f>
        <v>0.013171152280843047</v>
      </c>
      <c r="P35" s="243"/>
      <c r="Q35" s="243"/>
      <c r="R35" s="243"/>
      <c r="S35" s="243"/>
      <c r="T35" s="243"/>
      <c r="U35" s="162"/>
    </row>
    <row r="36" spans="1:21" ht="12" thickBot="1">
      <c r="A36" s="320"/>
      <c r="B36" s="320"/>
      <c r="C36" s="320"/>
      <c r="D36" s="151"/>
      <c r="E36" s="340"/>
      <c r="F36" s="306"/>
      <c r="G36" s="300"/>
      <c r="H36" s="294"/>
      <c r="I36" s="239" t="s">
        <v>25</v>
      </c>
      <c r="J36" s="260">
        <f>J32+J33+J34+J35</f>
        <v>102617221</v>
      </c>
      <c r="K36" s="253">
        <f>K32+K33+K34+K35</f>
        <v>16528705</v>
      </c>
      <c r="L36" s="253">
        <f>L32+L33+L34+L35</f>
        <v>10820063</v>
      </c>
      <c r="M36" s="253">
        <f>M32+M33+M34+M35</f>
        <v>113437284</v>
      </c>
      <c r="N36" s="254">
        <f>N32+N33+N34+N35</f>
        <v>0.7788775330149779</v>
      </c>
      <c r="P36" s="243"/>
      <c r="Q36" s="243"/>
      <c r="R36" s="243"/>
      <c r="S36" s="243"/>
      <c r="T36" s="243"/>
      <c r="U36" s="162"/>
    </row>
    <row r="37" spans="1:21" ht="13.5" customHeight="1">
      <c r="A37" s="318">
        <v>7</v>
      </c>
      <c r="B37" s="318">
        <v>710</v>
      </c>
      <c r="C37" s="318">
        <v>71095</v>
      </c>
      <c r="D37" s="151"/>
      <c r="E37" s="338" t="s">
        <v>193</v>
      </c>
      <c r="F37" s="304" t="s">
        <v>192</v>
      </c>
      <c r="G37" s="295">
        <v>2008</v>
      </c>
      <c r="H37" s="301">
        <v>70275986</v>
      </c>
      <c r="I37" s="248" t="s">
        <v>175</v>
      </c>
      <c r="J37" s="261">
        <v>16773756</v>
      </c>
      <c r="K37" s="262">
        <v>0</v>
      </c>
      <c r="L37" s="262">
        <v>0</v>
      </c>
      <c r="M37" s="262">
        <f>J37+L37</f>
        <v>16773756</v>
      </c>
      <c r="N37" s="263">
        <f>M37/H37</f>
        <v>0.23868403639331365</v>
      </c>
      <c r="P37" s="243"/>
      <c r="Q37" s="243"/>
      <c r="R37" s="243"/>
      <c r="S37" s="243"/>
      <c r="T37" s="243"/>
      <c r="U37" s="162"/>
    </row>
    <row r="38" spans="1:21" ht="11.25" customHeight="1">
      <c r="A38" s="319"/>
      <c r="B38" s="319"/>
      <c r="C38" s="319"/>
      <c r="D38" s="151"/>
      <c r="E38" s="339"/>
      <c r="F38" s="305"/>
      <c r="G38" s="296"/>
      <c r="H38" s="302"/>
      <c r="I38" s="238" t="s">
        <v>176</v>
      </c>
      <c r="J38" s="249"/>
      <c r="K38" s="250"/>
      <c r="L38" s="210"/>
      <c r="M38" s="250"/>
      <c r="N38" s="257"/>
      <c r="P38" s="243"/>
      <c r="Q38" s="243"/>
      <c r="R38" s="243"/>
      <c r="S38" s="243"/>
      <c r="T38" s="243"/>
      <c r="U38" s="162"/>
    </row>
    <row r="39" spans="1:21" ht="13.5" customHeight="1">
      <c r="A39" s="319"/>
      <c r="B39" s="319"/>
      <c r="C39" s="319"/>
      <c r="D39" s="151"/>
      <c r="E39" s="339"/>
      <c r="F39" s="305"/>
      <c r="G39" s="296">
        <v>2014</v>
      </c>
      <c r="H39" s="302"/>
      <c r="I39" s="238" t="s">
        <v>177</v>
      </c>
      <c r="J39" s="264">
        <v>50321271</v>
      </c>
      <c r="K39" s="210">
        <v>0</v>
      </c>
      <c r="L39" s="210">
        <v>0</v>
      </c>
      <c r="M39" s="210">
        <f>J39+L39</f>
        <v>50321271</v>
      </c>
      <c r="N39" s="222">
        <f>M39/H37</f>
        <v>0.7160521518687764</v>
      </c>
      <c r="P39" s="243"/>
      <c r="Q39" s="243"/>
      <c r="R39" s="243"/>
      <c r="S39" s="243"/>
      <c r="T39" s="243"/>
      <c r="U39" s="162"/>
    </row>
    <row r="40" spans="1:21" ht="13.5" customHeight="1">
      <c r="A40" s="319"/>
      <c r="B40" s="319"/>
      <c r="C40" s="319"/>
      <c r="D40" s="151"/>
      <c r="E40" s="339"/>
      <c r="F40" s="305"/>
      <c r="G40" s="296"/>
      <c r="H40" s="302"/>
      <c r="I40" s="238" t="s">
        <v>247</v>
      </c>
      <c r="J40" s="264">
        <v>3080959</v>
      </c>
      <c r="K40" s="210">
        <v>100000</v>
      </c>
      <c r="L40" s="210">
        <v>73761</v>
      </c>
      <c r="M40" s="210">
        <f>J40+L40</f>
        <v>3154720</v>
      </c>
      <c r="N40" s="222">
        <f>M40/H37</f>
        <v>0.04489044095375624</v>
      </c>
      <c r="P40" s="243"/>
      <c r="Q40" s="243"/>
      <c r="R40" s="243"/>
      <c r="S40" s="243"/>
      <c r="T40" s="243"/>
      <c r="U40" s="162"/>
    </row>
    <row r="41" spans="1:21" ht="13.5" customHeight="1" thickBot="1">
      <c r="A41" s="320"/>
      <c r="B41" s="320"/>
      <c r="C41" s="320"/>
      <c r="D41" s="151"/>
      <c r="E41" s="340"/>
      <c r="F41" s="306"/>
      <c r="G41" s="297"/>
      <c r="H41" s="294"/>
      <c r="I41" s="239" t="s">
        <v>25</v>
      </c>
      <c r="J41" s="251">
        <f>J37+J38+J39+J40</f>
        <v>70175986</v>
      </c>
      <c r="K41" s="241">
        <f>K37+K38+K39+K40</f>
        <v>100000</v>
      </c>
      <c r="L41" s="241">
        <f>L37+L38+L39+L40</f>
        <v>73761</v>
      </c>
      <c r="M41" s="241">
        <f>M37+M38+M39+M40</f>
        <v>70249747</v>
      </c>
      <c r="N41" s="259">
        <f>N37+N38+N39+N40</f>
        <v>0.9996266292158462</v>
      </c>
      <c r="P41" s="243"/>
      <c r="Q41" s="243"/>
      <c r="R41" s="243"/>
      <c r="S41" s="243"/>
      <c r="T41" s="243"/>
      <c r="U41" s="162"/>
    </row>
    <row r="42" spans="1:21" ht="21.75" customHeight="1">
      <c r="A42" s="318">
        <v>8</v>
      </c>
      <c r="B42" s="318">
        <v>710</v>
      </c>
      <c r="C42" s="318">
        <v>71095</v>
      </c>
      <c r="D42" s="151"/>
      <c r="E42" s="338" t="s">
        <v>194</v>
      </c>
      <c r="F42" s="304" t="s">
        <v>192</v>
      </c>
      <c r="G42" s="307">
        <v>2011</v>
      </c>
      <c r="H42" s="301">
        <v>59127</v>
      </c>
      <c r="I42" s="248" t="s">
        <v>175</v>
      </c>
      <c r="J42" s="264">
        <v>8869</v>
      </c>
      <c r="K42" s="221"/>
      <c r="L42" s="221">
        <v>0</v>
      </c>
      <c r="M42" s="221">
        <f>J42+L42</f>
        <v>8869</v>
      </c>
      <c r="N42" s="222">
        <f>M42/H42</f>
        <v>0.14999915436264313</v>
      </c>
      <c r="P42" s="243"/>
      <c r="Q42" s="243"/>
      <c r="R42" s="243"/>
      <c r="S42" s="243"/>
      <c r="T42" s="243"/>
      <c r="U42" s="162"/>
    </row>
    <row r="43" spans="1:21" ht="15.75" customHeight="1">
      <c r="A43" s="319"/>
      <c r="B43" s="319"/>
      <c r="C43" s="319"/>
      <c r="D43" s="151"/>
      <c r="E43" s="339"/>
      <c r="F43" s="305"/>
      <c r="G43" s="308"/>
      <c r="H43" s="302"/>
      <c r="I43" s="238" t="s">
        <v>176</v>
      </c>
      <c r="J43" s="265"/>
      <c r="K43" s="245"/>
      <c r="L43" s="266"/>
      <c r="M43" s="245"/>
      <c r="N43" s="267"/>
      <c r="P43" s="243"/>
      <c r="Q43" s="243"/>
      <c r="R43" s="243"/>
      <c r="S43" s="243"/>
      <c r="T43" s="243"/>
      <c r="U43" s="162"/>
    </row>
    <row r="44" spans="1:21" ht="21.75" customHeight="1">
      <c r="A44" s="319"/>
      <c r="B44" s="319"/>
      <c r="C44" s="319"/>
      <c r="D44" s="151"/>
      <c r="E44" s="339"/>
      <c r="F44" s="305"/>
      <c r="G44" s="299">
        <v>2014</v>
      </c>
      <c r="H44" s="302"/>
      <c r="I44" s="238" t="s">
        <v>177</v>
      </c>
      <c r="J44" s="264">
        <v>50258</v>
      </c>
      <c r="K44" s="221"/>
      <c r="L44" s="221">
        <v>0</v>
      </c>
      <c r="M44" s="221">
        <f>J44+L44</f>
        <v>50258</v>
      </c>
      <c r="N44" s="222">
        <f>M44/H42</f>
        <v>0.8500008456373569</v>
      </c>
      <c r="P44" s="243"/>
      <c r="Q44" s="243"/>
      <c r="R44" s="243"/>
      <c r="S44" s="243"/>
      <c r="T44" s="243"/>
      <c r="U44" s="162"/>
    </row>
    <row r="45" spans="1:21" ht="21.75" customHeight="1">
      <c r="A45" s="319"/>
      <c r="B45" s="319"/>
      <c r="C45" s="319"/>
      <c r="D45" s="151"/>
      <c r="E45" s="339"/>
      <c r="F45" s="305"/>
      <c r="G45" s="299"/>
      <c r="H45" s="302"/>
      <c r="I45" s="238" t="s">
        <v>247</v>
      </c>
      <c r="J45" s="249"/>
      <c r="K45" s="250"/>
      <c r="L45" s="250"/>
      <c r="M45" s="250"/>
      <c r="N45" s="257"/>
      <c r="P45" s="243"/>
      <c r="Q45" s="243"/>
      <c r="R45" s="243"/>
      <c r="S45" s="243"/>
      <c r="T45" s="243"/>
      <c r="U45" s="162"/>
    </row>
    <row r="46" spans="1:21" ht="21.75" customHeight="1" thickBot="1">
      <c r="A46" s="320"/>
      <c r="B46" s="320"/>
      <c r="C46" s="320"/>
      <c r="D46" s="158"/>
      <c r="E46" s="340"/>
      <c r="F46" s="306"/>
      <c r="G46" s="300"/>
      <c r="H46" s="294"/>
      <c r="I46" s="239" t="s">
        <v>25</v>
      </c>
      <c r="J46" s="251">
        <f>J42+J43+J44+J45</f>
        <v>59127</v>
      </c>
      <c r="K46" s="241">
        <f>K42+K43+K44+K45</f>
        <v>0</v>
      </c>
      <c r="L46" s="241">
        <f>L42+L43+L44+L45</f>
        <v>0</v>
      </c>
      <c r="M46" s="241">
        <f>M42+M43+M44+M45</f>
        <v>59127</v>
      </c>
      <c r="N46" s="259">
        <f>N42+N43+N44+N45</f>
        <v>1</v>
      </c>
      <c r="P46" s="243"/>
      <c r="Q46" s="243"/>
      <c r="R46" s="243"/>
      <c r="S46" s="243"/>
      <c r="T46" s="243"/>
      <c r="U46" s="162"/>
    </row>
    <row r="47" spans="1:21" ht="19.5" customHeight="1">
      <c r="A47" s="318">
        <v>9</v>
      </c>
      <c r="B47" s="318">
        <v>710</v>
      </c>
      <c r="C47" s="318">
        <v>71095</v>
      </c>
      <c r="D47" s="255"/>
      <c r="E47" s="338" t="s">
        <v>199</v>
      </c>
      <c r="F47" s="304" t="s">
        <v>192</v>
      </c>
      <c r="G47" s="307">
        <v>2013</v>
      </c>
      <c r="H47" s="301">
        <v>12000</v>
      </c>
      <c r="I47" s="236" t="s">
        <v>175</v>
      </c>
      <c r="J47" s="218">
        <v>0</v>
      </c>
      <c r="K47" s="206">
        <v>3000</v>
      </c>
      <c r="L47" s="206">
        <v>2952</v>
      </c>
      <c r="M47" s="206">
        <f>J47+L47</f>
        <v>2952</v>
      </c>
      <c r="N47" s="219">
        <f>M47/H47</f>
        <v>0.246</v>
      </c>
      <c r="P47" s="243"/>
      <c r="Q47" s="243"/>
      <c r="R47" s="243"/>
      <c r="S47" s="243"/>
      <c r="T47" s="243"/>
      <c r="U47" s="162"/>
    </row>
    <row r="48" spans="1:21" ht="15" customHeight="1">
      <c r="A48" s="319"/>
      <c r="B48" s="319"/>
      <c r="C48" s="319"/>
      <c r="D48" s="151"/>
      <c r="E48" s="339"/>
      <c r="F48" s="305"/>
      <c r="G48" s="308"/>
      <c r="H48" s="302"/>
      <c r="I48" s="238" t="s">
        <v>176</v>
      </c>
      <c r="J48" s="245"/>
      <c r="K48" s="246"/>
      <c r="L48" s="246"/>
      <c r="M48" s="246"/>
      <c r="N48" s="267"/>
      <c r="P48" s="243"/>
      <c r="Q48" s="243"/>
      <c r="R48" s="243"/>
      <c r="S48" s="243"/>
      <c r="T48" s="243"/>
      <c r="U48" s="162"/>
    </row>
    <row r="49" spans="1:21" ht="19.5" customHeight="1">
      <c r="A49" s="319"/>
      <c r="B49" s="319"/>
      <c r="C49" s="319"/>
      <c r="D49" s="151"/>
      <c r="E49" s="339"/>
      <c r="F49" s="305"/>
      <c r="G49" s="299">
        <v>2015</v>
      </c>
      <c r="H49" s="302"/>
      <c r="I49" s="238" t="s">
        <v>177</v>
      </c>
      <c r="J49" s="264">
        <v>0</v>
      </c>
      <c r="K49" s="210">
        <v>9000</v>
      </c>
      <c r="L49" s="210">
        <v>8856</v>
      </c>
      <c r="M49" s="210">
        <f>J49+L49</f>
        <v>8856</v>
      </c>
      <c r="N49" s="222">
        <f>M49/H47</f>
        <v>0.738</v>
      </c>
      <c r="P49" s="243"/>
      <c r="Q49" s="243"/>
      <c r="R49" s="243"/>
      <c r="S49" s="243"/>
      <c r="T49" s="243"/>
      <c r="U49" s="162"/>
    </row>
    <row r="50" spans="1:21" ht="19.5" customHeight="1">
      <c r="A50" s="319"/>
      <c r="B50" s="319"/>
      <c r="C50" s="319"/>
      <c r="D50" s="151"/>
      <c r="E50" s="339"/>
      <c r="F50" s="305"/>
      <c r="G50" s="299"/>
      <c r="H50" s="302"/>
      <c r="I50" s="238" t="s">
        <v>247</v>
      </c>
      <c r="J50" s="249"/>
      <c r="K50" s="250"/>
      <c r="L50" s="250"/>
      <c r="M50" s="250"/>
      <c r="N50" s="257"/>
      <c r="P50" s="243"/>
      <c r="Q50" s="243"/>
      <c r="R50" s="243"/>
      <c r="S50" s="243"/>
      <c r="T50" s="243"/>
      <c r="U50" s="162"/>
    </row>
    <row r="51" spans="1:21" ht="19.5" customHeight="1" thickBot="1">
      <c r="A51" s="320"/>
      <c r="B51" s="320"/>
      <c r="C51" s="320"/>
      <c r="D51" s="151"/>
      <c r="E51" s="340"/>
      <c r="F51" s="306"/>
      <c r="G51" s="300"/>
      <c r="H51" s="294"/>
      <c r="I51" s="239" t="s">
        <v>25</v>
      </c>
      <c r="J51" s="245">
        <f>J47+J48+J49+J50</f>
        <v>0</v>
      </c>
      <c r="K51" s="245">
        <f>K47+K48+K49+K50</f>
        <v>12000</v>
      </c>
      <c r="L51" s="245">
        <f>L47+L48+L49+L50</f>
        <v>11808</v>
      </c>
      <c r="M51" s="245">
        <f>M47+M48+M49+M50</f>
        <v>11808</v>
      </c>
      <c r="N51" s="267">
        <f>N47+N48+N49+N50</f>
        <v>0.984</v>
      </c>
      <c r="P51" s="243"/>
      <c r="Q51" s="243"/>
      <c r="R51" s="243"/>
      <c r="S51" s="243"/>
      <c r="T51" s="243"/>
      <c r="U51" s="162"/>
    </row>
    <row r="52" spans="1:21" ht="12" customHeight="1">
      <c r="A52" s="318">
        <v>10</v>
      </c>
      <c r="B52" s="318">
        <v>710</v>
      </c>
      <c r="C52" s="318">
        <v>71095</v>
      </c>
      <c r="D52" s="151"/>
      <c r="E52" s="338" t="s">
        <v>200</v>
      </c>
      <c r="F52" s="304" t="s">
        <v>192</v>
      </c>
      <c r="G52" s="307">
        <v>2013</v>
      </c>
      <c r="H52" s="301">
        <v>12866</v>
      </c>
      <c r="I52" s="248" t="s">
        <v>175</v>
      </c>
      <c r="J52" s="268"/>
      <c r="K52" s="269"/>
      <c r="L52" s="206"/>
      <c r="M52" s="269"/>
      <c r="N52" s="270"/>
      <c r="P52" s="243"/>
      <c r="Q52" s="243"/>
      <c r="R52" s="243"/>
      <c r="S52" s="243"/>
      <c r="T52" s="243"/>
      <c r="U52" s="162"/>
    </row>
    <row r="53" spans="1:21" ht="12" customHeight="1">
      <c r="A53" s="319"/>
      <c r="B53" s="319"/>
      <c r="C53" s="319"/>
      <c r="D53" s="151"/>
      <c r="E53" s="339"/>
      <c r="F53" s="305"/>
      <c r="G53" s="299"/>
      <c r="H53" s="302"/>
      <c r="I53" s="238" t="s">
        <v>176</v>
      </c>
      <c r="J53" s="258">
        <v>1930</v>
      </c>
      <c r="K53" s="198">
        <v>0</v>
      </c>
      <c r="L53" s="198">
        <v>0</v>
      </c>
      <c r="M53" s="198">
        <f>J53+L53</f>
        <v>1930</v>
      </c>
      <c r="N53" s="271">
        <f>M53/H52</f>
        <v>0.15000777242344163</v>
      </c>
      <c r="P53" s="243"/>
      <c r="Q53" s="243"/>
      <c r="R53" s="243"/>
      <c r="S53" s="243"/>
      <c r="T53" s="243"/>
      <c r="U53" s="162"/>
    </row>
    <row r="54" spans="1:21" ht="12" customHeight="1">
      <c r="A54" s="319"/>
      <c r="B54" s="319"/>
      <c r="C54" s="319"/>
      <c r="D54" s="151"/>
      <c r="E54" s="339"/>
      <c r="F54" s="305"/>
      <c r="G54" s="299">
        <v>2014</v>
      </c>
      <c r="H54" s="302"/>
      <c r="I54" s="238" t="s">
        <v>177</v>
      </c>
      <c r="J54" s="258">
        <v>10936</v>
      </c>
      <c r="K54" s="198">
        <v>0</v>
      </c>
      <c r="L54" s="198">
        <v>0</v>
      </c>
      <c r="M54" s="198">
        <f>J54+L54</f>
        <v>10936</v>
      </c>
      <c r="N54" s="271">
        <f>M54/H52</f>
        <v>0.8499922275765583</v>
      </c>
      <c r="P54" s="243"/>
      <c r="Q54" s="243"/>
      <c r="R54" s="243"/>
      <c r="S54" s="243"/>
      <c r="T54" s="243"/>
      <c r="U54" s="162"/>
    </row>
    <row r="55" spans="1:21" ht="12" customHeight="1">
      <c r="A55" s="319"/>
      <c r="B55" s="319"/>
      <c r="C55" s="319"/>
      <c r="D55" s="151"/>
      <c r="E55" s="339"/>
      <c r="F55" s="305"/>
      <c r="G55" s="299"/>
      <c r="H55" s="302"/>
      <c r="I55" s="238" t="s">
        <v>247</v>
      </c>
      <c r="J55" s="249"/>
      <c r="K55" s="250"/>
      <c r="L55" s="210"/>
      <c r="M55" s="250"/>
      <c r="N55" s="257"/>
      <c r="P55" s="243"/>
      <c r="Q55" s="243"/>
      <c r="R55" s="243"/>
      <c r="S55" s="243"/>
      <c r="T55" s="243"/>
      <c r="U55" s="162"/>
    </row>
    <row r="56" spans="1:21" ht="12" customHeight="1" thickBot="1">
      <c r="A56" s="320"/>
      <c r="B56" s="320"/>
      <c r="C56" s="320"/>
      <c r="D56" s="151"/>
      <c r="E56" s="340"/>
      <c r="F56" s="306"/>
      <c r="G56" s="300"/>
      <c r="H56" s="294"/>
      <c r="I56" s="239" t="s">
        <v>25</v>
      </c>
      <c r="J56" s="251">
        <f>J52+J53+J54+J55</f>
        <v>12866</v>
      </c>
      <c r="K56" s="241">
        <f>K52+K53+K54+K55</f>
        <v>0</v>
      </c>
      <c r="L56" s="241">
        <f>L52+L53+L54+L55</f>
        <v>0</v>
      </c>
      <c r="M56" s="241">
        <f>M52+M53+M54+M55</f>
        <v>12866</v>
      </c>
      <c r="N56" s="259">
        <f>M56/H52</f>
        <v>1</v>
      </c>
      <c r="P56" s="243"/>
      <c r="Q56" s="243"/>
      <c r="R56" s="243"/>
      <c r="S56" s="243"/>
      <c r="T56" s="243"/>
      <c r="U56" s="162"/>
    </row>
    <row r="57" spans="1:21" ht="13.5" customHeight="1">
      <c r="A57" s="318">
        <v>11</v>
      </c>
      <c r="B57" s="318">
        <v>750</v>
      </c>
      <c r="C57" s="318">
        <v>75023</v>
      </c>
      <c r="D57" s="151"/>
      <c r="E57" s="338" t="s">
        <v>206</v>
      </c>
      <c r="F57" s="304" t="s">
        <v>207</v>
      </c>
      <c r="G57" s="307">
        <v>2010</v>
      </c>
      <c r="H57" s="301">
        <v>10738814</v>
      </c>
      <c r="I57" s="248" t="s">
        <v>175</v>
      </c>
      <c r="J57" s="197">
        <v>2161616</v>
      </c>
      <c r="K57" s="198">
        <v>188872</v>
      </c>
      <c r="L57" s="198">
        <v>174871</v>
      </c>
      <c r="M57" s="198">
        <f>J57+L57</f>
        <v>2336487</v>
      </c>
      <c r="N57" s="199">
        <f>M57/H57</f>
        <v>0.21757402633102688</v>
      </c>
      <c r="P57" s="243"/>
      <c r="Q57" s="243"/>
      <c r="R57" s="243"/>
      <c r="S57" s="243"/>
      <c r="T57" s="243"/>
      <c r="U57" s="162"/>
    </row>
    <row r="58" spans="1:21" ht="13.5" customHeight="1">
      <c r="A58" s="319"/>
      <c r="B58" s="319"/>
      <c r="C58" s="319"/>
      <c r="D58" s="151"/>
      <c r="E58" s="339"/>
      <c r="F58" s="305"/>
      <c r="G58" s="299"/>
      <c r="H58" s="302"/>
      <c r="I58" s="238" t="s">
        <v>176</v>
      </c>
      <c r="J58" s="249"/>
      <c r="K58" s="250"/>
      <c r="L58" s="250"/>
      <c r="M58" s="250"/>
      <c r="N58" s="257"/>
      <c r="P58" s="243"/>
      <c r="Q58" s="243"/>
      <c r="R58" s="243"/>
      <c r="S58" s="243"/>
      <c r="T58" s="243"/>
      <c r="U58" s="162"/>
    </row>
    <row r="59" spans="1:21" ht="13.5" customHeight="1">
      <c r="A59" s="319"/>
      <c r="B59" s="319">
        <v>801</v>
      </c>
      <c r="C59" s="319">
        <v>80195</v>
      </c>
      <c r="D59" s="151"/>
      <c r="E59" s="339"/>
      <c r="F59" s="305"/>
      <c r="G59" s="299">
        <v>2015</v>
      </c>
      <c r="H59" s="302"/>
      <c r="I59" s="238" t="s">
        <v>177</v>
      </c>
      <c r="J59" s="197">
        <v>6484837</v>
      </c>
      <c r="K59" s="198">
        <v>566613</v>
      </c>
      <c r="L59" s="198">
        <v>524613</v>
      </c>
      <c r="M59" s="198">
        <f>J59+L59</f>
        <v>7009450</v>
      </c>
      <c r="N59" s="199">
        <f>M59/H57</f>
        <v>0.6527210546714004</v>
      </c>
      <c r="P59" s="243"/>
      <c r="Q59" s="243"/>
      <c r="R59" s="243"/>
      <c r="S59" s="243"/>
      <c r="T59" s="243"/>
      <c r="U59" s="162"/>
    </row>
    <row r="60" spans="1:21" ht="13.5" customHeight="1">
      <c r="A60" s="319"/>
      <c r="B60" s="319"/>
      <c r="C60" s="319"/>
      <c r="D60" s="151"/>
      <c r="E60" s="339"/>
      <c r="F60" s="305"/>
      <c r="G60" s="299"/>
      <c r="H60" s="302"/>
      <c r="I60" s="238" t="s">
        <v>247</v>
      </c>
      <c r="J60" s="197">
        <v>21784</v>
      </c>
      <c r="K60" s="198">
        <v>16338</v>
      </c>
      <c r="L60" s="198">
        <v>16338</v>
      </c>
      <c r="M60" s="198">
        <f>J60+L60</f>
        <v>38122</v>
      </c>
      <c r="N60" s="199">
        <f>M60/H57</f>
        <v>0.0035499264630153757</v>
      </c>
      <c r="P60" s="243"/>
      <c r="Q60" s="243"/>
      <c r="R60" s="243"/>
      <c r="S60" s="243"/>
      <c r="T60" s="243"/>
      <c r="U60" s="162"/>
    </row>
    <row r="61" spans="1:21" ht="13.5" customHeight="1" thickBot="1">
      <c r="A61" s="320"/>
      <c r="B61" s="320"/>
      <c r="C61" s="320"/>
      <c r="D61" s="151"/>
      <c r="E61" s="340"/>
      <c r="F61" s="306"/>
      <c r="G61" s="300"/>
      <c r="H61" s="294"/>
      <c r="I61" s="239" t="s">
        <v>25</v>
      </c>
      <c r="J61" s="251">
        <f>J57+J58+J59+J60</f>
        <v>8668237</v>
      </c>
      <c r="K61" s="241">
        <f>K57+K58+K59+K60</f>
        <v>771823</v>
      </c>
      <c r="L61" s="241">
        <f>L57+L58+L59+L60</f>
        <v>715822</v>
      </c>
      <c r="M61" s="241">
        <f>M57+M58+M59+M60</f>
        <v>9384059</v>
      </c>
      <c r="N61" s="259">
        <f>N57+N58+N59+N60</f>
        <v>0.8738450074654426</v>
      </c>
      <c r="P61" s="243"/>
      <c r="Q61" s="243"/>
      <c r="R61" s="243"/>
      <c r="S61" s="243"/>
      <c r="T61" s="243"/>
      <c r="U61" s="162"/>
    </row>
    <row r="62" spans="1:21" ht="14.25" customHeight="1">
      <c r="A62" s="318">
        <v>12</v>
      </c>
      <c r="B62" s="318">
        <v>801</v>
      </c>
      <c r="C62" s="318">
        <v>80132</v>
      </c>
      <c r="D62" s="151"/>
      <c r="E62" s="338" t="s">
        <v>249</v>
      </c>
      <c r="F62" s="304" t="s">
        <v>250</v>
      </c>
      <c r="G62" s="307">
        <v>2009</v>
      </c>
      <c r="H62" s="301">
        <v>12418384</v>
      </c>
      <c r="I62" s="248" t="s">
        <v>175</v>
      </c>
      <c r="J62" s="197">
        <v>1926014</v>
      </c>
      <c r="K62" s="198">
        <v>3615766</v>
      </c>
      <c r="L62" s="198">
        <v>2356420</v>
      </c>
      <c r="M62" s="198">
        <f>J62+L62</f>
        <v>4282434</v>
      </c>
      <c r="N62" s="222">
        <f>M62/H62</f>
        <v>0.34484631816828987</v>
      </c>
      <c r="P62" s="243"/>
      <c r="Q62" s="243"/>
      <c r="R62" s="243"/>
      <c r="S62" s="243"/>
      <c r="T62" s="243"/>
      <c r="U62" s="162"/>
    </row>
    <row r="63" spans="1:21" ht="14.25" customHeight="1">
      <c r="A63" s="319"/>
      <c r="B63" s="319"/>
      <c r="C63" s="319"/>
      <c r="D63" s="151"/>
      <c r="E63" s="339"/>
      <c r="F63" s="305"/>
      <c r="G63" s="299"/>
      <c r="H63" s="302"/>
      <c r="I63" s="238" t="s">
        <v>176</v>
      </c>
      <c r="J63" s="245"/>
      <c r="K63" s="246"/>
      <c r="L63" s="246"/>
      <c r="M63" s="246"/>
      <c r="N63" s="267"/>
      <c r="P63" s="243"/>
      <c r="Q63" s="243"/>
      <c r="R63" s="243"/>
      <c r="S63" s="243"/>
      <c r="T63" s="243"/>
      <c r="U63" s="162"/>
    </row>
    <row r="64" spans="1:21" ht="14.25" customHeight="1">
      <c r="A64" s="319"/>
      <c r="B64" s="319"/>
      <c r="C64" s="319"/>
      <c r="D64" s="151"/>
      <c r="E64" s="339"/>
      <c r="F64" s="305"/>
      <c r="G64" s="299">
        <v>2014</v>
      </c>
      <c r="H64" s="302"/>
      <c r="I64" s="238" t="s">
        <v>177</v>
      </c>
      <c r="J64" s="197">
        <v>1926014</v>
      </c>
      <c r="K64" s="198">
        <v>3615765</v>
      </c>
      <c r="L64" s="198">
        <v>2356419</v>
      </c>
      <c r="M64" s="198">
        <f>J64+L64</f>
        <v>4282433</v>
      </c>
      <c r="N64" s="222">
        <f>M64/H62</f>
        <v>0.34484623764251454</v>
      </c>
      <c r="P64" s="243"/>
      <c r="Q64" s="243"/>
      <c r="R64" s="243"/>
      <c r="S64" s="243"/>
      <c r="T64" s="243"/>
      <c r="U64" s="162"/>
    </row>
    <row r="65" spans="1:21" ht="14.25" customHeight="1">
      <c r="A65" s="319"/>
      <c r="B65" s="319"/>
      <c r="C65" s="319"/>
      <c r="D65" s="151"/>
      <c r="E65" s="339"/>
      <c r="F65" s="305"/>
      <c r="G65" s="299"/>
      <c r="H65" s="302"/>
      <c r="I65" s="238" t="s">
        <v>247</v>
      </c>
      <c r="J65" s="197">
        <v>294352</v>
      </c>
      <c r="K65" s="198">
        <v>1040473</v>
      </c>
      <c r="L65" s="198">
        <v>977040</v>
      </c>
      <c r="M65" s="198">
        <f>J65+L65</f>
        <v>1271392</v>
      </c>
      <c r="N65" s="222">
        <f>M65/H62</f>
        <v>0.102379826553922</v>
      </c>
      <c r="P65" s="243"/>
      <c r="Q65" s="243"/>
      <c r="R65" s="243"/>
      <c r="S65" s="243"/>
      <c r="T65" s="243"/>
      <c r="U65" s="162"/>
    </row>
    <row r="66" spans="1:21" ht="14.25" customHeight="1" thickBot="1">
      <c r="A66" s="320"/>
      <c r="B66" s="320"/>
      <c r="C66" s="320"/>
      <c r="D66" s="158"/>
      <c r="E66" s="340"/>
      <c r="F66" s="306"/>
      <c r="G66" s="300"/>
      <c r="H66" s="294"/>
      <c r="I66" s="239" t="s">
        <v>25</v>
      </c>
      <c r="J66" s="253">
        <f>J62+J63+J64+J65</f>
        <v>4146380</v>
      </c>
      <c r="K66" s="253">
        <f>K62+K63+K64+K65</f>
        <v>8272004</v>
      </c>
      <c r="L66" s="253">
        <f>L62+L63+L64+L65</f>
        <v>5689879</v>
      </c>
      <c r="M66" s="253">
        <f>M62+M63+M64+M65</f>
        <v>9836259</v>
      </c>
      <c r="N66" s="254">
        <f>N62+N63+N64+N65</f>
        <v>0.7920723823647264</v>
      </c>
      <c r="P66" s="243"/>
      <c r="Q66" s="243"/>
      <c r="R66" s="243"/>
      <c r="S66" s="243"/>
      <c r="T66" s="243"/>
      <c r="U66" s="162"/>
    </row>
    <row r="67" spans="1:21" ht="11.25">
      <c r="A67" s="319">
        <v>13</v>
      </c>
      <c r="B67" s="319">
        <v>853</v>
      </c>
      <c r="C67" s="319">
        <v>85395</v>
      </c>
      <c r="D67" s="151"/>
      <c r="E67" s="339" t="s">
        <v>237</v>
      </c>
      <c r="F67" s="305" t="s">
        <v>238</v>
      </c>
      <c r="G67" s="299">
        <v>2013</v>
      </c>
      <c r="H67" s="302">
        <v>25900</v>
      </c>
      <c r="I67" s="248" t="s">
        <v>175</v>
      </c>
      <c r="J67" s="272"/>
      <c r="K67" s="273"/>
      <c r="L67" s="273"/>
      <c r="M67" s="273"/>
      <c r="N67" s="274"/>
      <c r="P67" s="243"/>
      <c r="Q67" s="243"/>
      <c r="R67" s="243"/>
      <c r="S67" s="243"/>
      <c r="T67" s="243"/>
      <c r="U67" s="162"/>
    </row>
    <row r="68" spans="1:21" ht="11.25">
      <c r="A68" s="319"/>
      <c r="B68" s="319"/>
      <c r="C68" s="319"/>
      <c r="D68" s="151"/>
      <c r="E68" s="339"/>
      <c r="F68" s="305"/>
      <c r="G68" s="299"/>
      <c r="H68" s="302"/>
      <c r="I68" s="238" t="s">
        <v>176</v>
      </c>
      <c r="J68" s="249"/>
      <c r="K68" s="250"/>
      <c r="L68" s="250"/>
      <c r="M68" s="250"/>
      <c r="N68" s="257"/>
      <c r="P68" s="243"/>
      <c r="Q68" s="243"/>
      <c r="R68" s="243"/>
      <c r="S68" s="243"/>
      <c r="T68" s="243"/>
      <c r="U68" s="162"/>
    </row>
    <row r="69" spans="1:21" ht="11.25">
      <c r="A69" s="319"/>
      <c r="B69" s="319"/>
      <c r="C69" s="319"/>
      <c r="D69" s="151"/>
      <c r="E69" s="339"/>
      <c r="F69" s="305"/>
      <c r="G69" s="298">
        <v>2014</v>
      </c>
      <c r="H69" s="302"/>
      <c r="I69" s="238" t="s">
        <v>177</v>
      </c>
      <c r="J69" s="275">
        <v>25900</v>
      </c>
      <c r="K69" s="276">
        <v>0</v>
      </c>
      <c r="L69" s="276">
        <v>0</v>
      </c>
      <c r="M69" s="277">
        <f>J69+L69</f>
        <v>25900</v>
      </c>
      <c r="N69" s="222">
        <f>M69/H67</f>
        <v>1</v>
      </c>
      <c r="P69" s="243"/>
      <c r="Q69" s="243"/>
      <c r="R69" s="243"/>
      <c r="S69" s="243"/>
      <c r="T69" s="243"/>
      <c r="U69" s="162"/>
    </row>
    <row r="70" spans="1:21" ht="11.25">
      <c r="A70" s="319"/>
      <c r="B70" s="319"/>
      <c r="C70" s="319"/>
      <c r="D70" s="151"/>
      <c r="E70" s="339"/>
      <c r="F70" s="305"/>
      <c r="G70" s="299"/>
      <c r="H70" s="302"/>
      <c r="I70" s="238" t="s">
        <v>247</v>
      </c>
      <c r="J70" s="249"/>
      <c r="K70" s="250"/>
      <c r="L70" s="250"/>
      <c r="M70" s="250"/>
      <c r="N70" s="257"/>
      <c r="P70" s="243"/>
      <c r="Q70" s="243"/>
      <c r="R70" s="243"/>
      <c r="S70" s="243"/>
      <c r="T70" s="243"/>
      <c r="U70" s="162"/>
    </row>
    <row r="71" spans="1:21" ht="12" thickBot="1">
      <c r="A71" s="320"/>
      <c r="B71" s="320"/>
      <c r="C71" s="320"/>
      <c r="D71" s="151"/>
      <c r="E71" s="340"/>
      <c r="F71" s="306"/>
      <c r="G71" s="300"/>
      <c r="H71" s="294"/>
      <c r="I71" s="239" t="s">
        <v>25</v>
      </c>
      <c r="J71" s="251">
        <f>J67+J68+J69+J70</f>
        <v>25900</v>
      </c>
      <c r="K71" s="241">
        <f>K67+K68+K69+K70</f>
        <v>0</v>
      </c>
      <c r="L71" s="241">
        <f>L67+L68+L69+L70</f>
        <v>0</v>
      </c>
      <c r="M71" s="241">
        <f>M67+M68+M69+M70</f>
        <v>25900</v>
      </c>
      <c r="N71" s="259">
        <f>N67+N68+N69+N70</f>
        <v>1</v>
      </c>
      <c r="P71" s="243"/>
      <c r="Q71" s="243"/>
      <c r="R71" s="243"/>
      <c r="S71" s="243"/>
      <c r="T71" s="243"/>
      <c r="U71" s="162"/>
    </row>
    <row r="72" spans="1:21" ht="15.75" customHeight="1">
      <c r="A72" s="318">
        <v>14</v>
      </c>
      <c r="B72" s="318">
        <v>900</v>
      </c>
      <c r="C72" s="318">
        <v>90001</v>
      </c>
      <c r="D72" s="151"/>
      <c r="E72" s="338" t="s">
        <v>251</v>
      </c>
      <c r="F72" s="304" t="s">
        <v>252</v>
      </c>
      <c r="G72" s="307">
        <v>2009</v>
      </c>
      <c r="H72" s="301">
        <v>66180724</v>
      </c>
      <c r="I72" s="248" t="s">
        <v>175</v>
      </c>
      <c r="J72" s="197">
        <v>11425102</v>
      </c>
      <c r="K72" s="198">
        <v>2593542</v>
      </c>
      <c r="L72" s="198">
        <v>2586350</v>
      </c>
      <c r="M72" s="198">
        <f>J72+L72</f>
        <v>14011452</v>
      </c>
      <c r="N72" s="199">
        <f>M72/H72</f>
        <v>0.21171500027711995</v>
      </c>
      <c r="P72" s="243"/>
      <c r="Q72" s="243"/>
      <c r="R72" s="243"/>
      <c r="S72" s="243"/>
      <c r="T72" s="243"/>
      <c r="U72" s="162"/>
    </row>
    <row r="73" spans="1:21" ht="15.75" customHeight="1">
      <c r="A73" s="319"/>
      <c r="B73" s="319"/>
      <c r="C73" s="319"/>
      <c r="D73" s="151"/>
      <c r="E73" s="339"/>
      <c r="F73" s="305"/>
      <c r="G73" s="341"/>
      <c r="H73" s="302"/>
      <c r="I73" s="238" t="s">
        <v>176</v>
      </c>
      <c r="J73" s="245"/>
      <c r="K73" s="246"/>
      <c r="L73" s="246"/>
      <c r="M73" s="246"/>
      <c r="N73" s="267"/>
      <c r="P73" s="243"/>
      <c r="Q73" s="243"/>
      <c r="R73" s="243"/>
      <c r="S73" s="243"/>
      <c r="T73" s="243"/>
      <c r="U73" s="162"/>
    </row>
    <row r="74" spans="1:21" ht="15.75" customHeight="1">
      <c r="A74" s="319"/>
      <c r="B74" s="319"/>
      <c r="C74" s="319"/>
      <c r="D74" s="151"/>
      <c r="E74" s="339"/>
      <c r="F74" s="305"/>
      <c r="G74" s="299">
        <v>2015</v>
      </c>
      <c r="H74" s="302"/>
      <c r="I74" s="238" t="s">
        <v>177</v>
      </c>
      <c r="J74" s="197">
        <v>26109889</v>
      </c>
      <c r="K74" s="198">
        <v>5927046</v>
      </c>
      <c r="L74" s="198">
        <v>5910609</v>
      </c>
      <c r="M74" s="198">
        <f>J74+L74</f>
        <v>32020498</v>
      </c>
      <c r="N74" s="199">
        <f>M74/H72</f>
        <v>0.483834205258921</v>
      </c>
      <c r="P74" s="243"/>
      <c r="Q74" s="243"/>
      <c r="R74" s="243"/>
      <c r="S74" s="243"/>
      <c r="T74" s="243"/>
      <c r="U74" s="162"/>
    </row>
    <row r="75" spans="1:21" ht="15.75" customHeight="1">
      <c r="A75" s="319"/>
      <c r="B75" s="319"/>
      <c r="C75" s="319"/>
      <c r="D75" s="151"/>
      <c r="E75" s="339"/>
      <c r="F75" s="305"/>
      <c r="G75" s="299"/>
      <c r="H75" s="302"/>
      <c r="I75" s="238" t="s">
        <v>247</v>
      </c>
      <c r="J75" s="197">
        <v>68862</v>
      </c>
      <c r="K75" s="198">
        <v>862772</v>
      </c>
      <c r="L75" s="198">
        <v>862772</v>
      </c>
      <c r="M75" s="198">
        <f>J75+L75</f>
        <v>931634</v>
      </c>
      <c r="N75" s="199">
        <f>M75/H72</f>
        <v>0.014077120099199881</v>
      </c>
      <c r="P75" s="243"/>
      <c r="Q75" s="243"/>
      <c r="R75" s="243"/>
      <c r="S75" s="243"/>
      <c r="T75" s="243"/>
      <c r="U75" s="162"/>
    </row>
    <row r="76" spans="1:21" ht="15.75" customHeight="1" thickBot="1">
      <c r="A76" s="320"/>
      <c r="B76" s="320"/>
      <c r="C76" s="320"/>
      <c r="D76" s="151"/>
      <c r="E76" s="340"/>
      <c r="F76" s="306"/>
      <c r="G76" s="300"/>
      <c r="H76" s="294"/>
      <c r="I76" s="239" t="s">
        <v>25</v>
      </c>
      <c r="J76" s="245">
        <f>J72+J73+J74+J75</f>
        <v>37603853</v>
      </c>
      <c r="K76" s="245">
        <f>K72+K73+K74+K75</f>
        <v>9383360</v>
      </c>
      <c r="L76" s="245">
        <f>L72+L73+L74+L75</f>
        <v>9359731</v>
      </c>
      <c r="M76" s="245">
        <f>M72+M73+M74+M75</f>
        <v>46963584</v>
      </c>
      <c r="N76" s="267">
        <f>N72+N73+N74+N75</f>
        <v>0.7096263256352409</v>
      </c>
      <c r="P76" s="243"/>
      <c r="Q76" s="243"/>
      <c r="R76" s="243"/>
      <c r="S76" s="243"/>
      <c r="T76" s="243"/>
      <c r="U76" s="162"/>
    </row>
    <row r="77" spans="1:21" ht="24" customHeight="1">
      <c r="A77" s="318">
        <v>15</v>
      </c>
      <c r="B77" s="318">
        <v>900</v>
      </c>
      <c r="C77" s="318">
        <v>90095</v>
      </c>
      <c r="D77" s="151"/>
      <c r="E77" s="338" t="s">
        <v>253</v>
      </c>
      <c r="F77" s="304" t="s">
        <v>252</v>
      </c>
      <c r="G77" s="307">
        <v>2010</v>
      </c>
      <c r="H77" s="301">
        <v>3067737</v>
      </c>
      <c r="I77" s="248" t="s">
        <v>175</v>
      </c>
      <c r="J77" s="268"/>
      <c r="K77" s="269"/>
      <c r="L77" s="269"/>
      <c r="M77" s="269"/>
      <c r="N77" s="270"/>
      <c r="P77" s="243"/>
      <c r="Q77" s="243"/>
      <c r="R77" s="243"/>
      <c r="S77" s="243"/>
      <c r="T77" s="243"/>
      <c r="U77" s="162"/>
    </row>
    <row r="78" spans="1:21" ht="24" customHeight="1">
      <c r="A78" s="319"/>
      <c r="B78" s="319"/>
      <c r="C78" s="319"/>
      <c r="D78" s="151"/>
      <c r="E78" s="339"/>
      <c r="F78" s="305"/>
      <c r="G78" s="308"/>
      <c r="H78" s="302"/>
      <c r="I78" s="238" t="s">
        <v>176</v>
      </c>
      <c r="J78" s="197">
        <v>16250</v>
      </c>
      <c r="K78" s="198">
        <v>162500</v>
      </c>
      <c r="L78" s="198">
        <v>75278</v>
      </c>
      <c r="M78" s="198">
        <f>J78+L78</f>
        <v>91528</v>
      </c>
      <c r="N78" s="199">
        <f>M78/H77</f>
        <v>0.02983567365781356</v>
      </c>
      <c r="P78" s="243"/>
      <c r="Q78" s="243"/>
      <c r="R78" s="243"/>
      <c r="S78" s="243"/>
      <c r="T78" s="243"/>
      <c r="U78" s="162"/>
    </row>
    <row r="79" spans="1:21" ht="24" customHeight="1">
      <c r="A79" s="319"/>
      <c r="B79" s="319"/>
      <c r="C79" s="319"/>
      <c r="D79" s="151"/>
      <c r="E79" s="339"/>
      <c r="F79" s="305"/>
      <c r="G79" s="299">
        <v>2015</v>
      </c>
      <c r="H79" s="302"/>
      <c r="I79" s="238" t="s">
        <v>177</v>
      </c>
      <c r="J79" s="197">
        <v>48750</v>
      </c>
      <c r="K79" s="198">
        <v>487500</v>
      </c>
      <c r="L79" s="198">
        <v>225833</v>
      </c>
      <c r="M79" s="198">
        <f>J79+L79</f>
        <v>274583</v>
      </c>
      <c r="N79" s="199">
        <f>M79/H77</f>
        <v>0.08950669500025589</v>
      </c>
      <c r="P79" s="243"/>
      <c r="Q79" s="243"/>
      <c r="R79" s="243"/>
      <c r="S79" s="243"/>
      <c r="T79" s="243"/>
      <c r="U79" s="162"/>
    </row>
    <row r="80" spans="1:21" ht="24" customHeight="1">
      <c r="A80" s="319"/>
      <c r="B80" s="319"/>
      <c r="C80" s="319"/>
      <c r="D80" s="151"/>
      <c r="E80" s="339"/>
      <c r="F80" s="305"/>
      <c r="G80" s="299"/>
      <c r="H80" s="302"/>
      <c r="I80" s="238" t="s">
        <v>247</v>
      </c>
      <c r="J80" s="197">
        <v>14950</v>
      </c>
      <c r="K80" s="198">
        <v>149500</v>
      </c>
      <c r="L80" s="198">
        <v>69256</v>
      </c>
      <c r="M80" s="198">
        <f>J80+L80</f>
        <v>84206</v>
      </c>
      <c r="N80" s="199">
        <f>M80/H77</f>
        <v>0.027448897998752827</v>
      </c>
      <c r="P80" s="243"/>
      <c r="Q80" s="243"/>
      <c r="R80" s="243"/>
      <c r="S80" s="243"/>
      <c r="T80" s="243"/>
      <c r="U80" s="162"/>
    </row>
    <row r="81" spans="1:21" ht="24" customHeight="1" thickBot="1">
      <c r="A81" s="320"/>
      <c r="B81" s="320"/>
      <c r="C81" s="320"/>
      <c r="D81" s="151"/>
      <c r="E81" s="340"/>
      <c r="F81" s="306"/>
      <c r="G81" s="300"/>
      <c r="H81" s="294"/>
      <c r="I81" s="239" t="s">
        <v>25</v>
      </c>
      <c r="J81" s="251">
        <f>J77+J78+J79+J80</f>
        <v>79950</v>
      </c>
      <c r="K81" s="241">
        <f>K77+K78+K79+K80</f>
        <v>799500</v>
      </c>
      <c r="L81" s="241">
        <f>L77+L78+L79+L80</f>
        <v>370367</v>
      </c>
      <c r="M81" s="241">
        <f>M77+M78+M79+M80</f>
        <v>450317</v>
      </c>
      <c r="N81" s="259">
        <f>N77+N78+N79+N80</f>
        <v>0.14679126665682227</v>
      </c>
      <c r="P81" s="243"/>
      <c r="Q81" s="243"/>
      <c r="R81" s="243"/>
      <c r="S81" s="243"/>
      <c r="T81" s="243"/>
      <c r="U81" s="162"/>
    </row>
    <row r="82" spans="1:21" ht="12" thickBot="1">
      <c r="A82" s="144"/>
      <c r="B82" s="144"/>
      <c r="C82" s="145"/>
      <c r="D82" s="145"/>
      <c r="E82" s="146"/>
      <c r="F82" s="147"/>
      <c r="G82" s="148"/>
      <c r="H82" s="149"/>
      <c r="I82" s="150"/>
      <c r="J82" s="154"/>
      <c r="K82" s="154"/>
      <c r="L82" s="154"/>
      <c r="M82" s="154"/>
      <c r="N82" s="154"/>
      <c r="P82" s="225"/>
      <c r="Q82" s="225"/>
      <c r="R82" s="225"/>
      <c r="S82" s="162"/>
      <c r="T82" s="162"/>
      <c r="U82" s="162"/>
    </row>
    <row r="83" spans="2:14" ht="18.75" customHeight="1" thickBot="1">
      <c r="B83" s="228"/>
      <c r="C83" s="228"/>
      <c r="D83" s="228"/>
      <c r="E83" s="278"/>
      <c r="F83" s="278"/>
      <c r="I83" s="312" t="s">
        <v>7</v>
      </c>
      <c r="J83" s="310" t="s">
        <v>168</v>
      </c>
      <c r="K83" s="310" t="s">
        <v>169</v>
      </c>
      <c r="L83" s="310" t="s">
        <v>170</v>
      </c>
      <c r="M83" s="310" t="s">
        <v>171</v>
      </c>
      <c r="N83" s="279"/>
    </row>
    <row r="84" spans="2:14" ht="25.5" customHeight="1" thickBot="1">
      <c r="B84" s="228"/>
      <c r="C84" s="228"/>
      <c r="D84" s="228"/>
      <c r="E84" s="278"/>
      <c r="F84" s="278"/>
      <c r="I84" s="312"/>
      <c r="J84" s="311"/>
      <c r="K84" s="311"/>
      <c r="L84" s="311"/>
      <c r="M84" s="311"/>
      <c r="N84" s="279"/>
    </row>
    <row r="85" spans="2:14" ht="11.25">
      <c r="B85" s="228"/>
      <c r="C85" s="228"/>
      <c r="D85" s="228"/>
      <c r="E85" s="278"/>
      <c r="F85" s="280"/>
      <c r="I85" s="236" t="s">
        <v>175</v>
      </c>
      <c r="J85" s="256">
        <f aca="true" t="shared" si="0" ref="J85:M89">J7+J12+J17+J22+J27+J32+J37+J42+J47+J52+J57+J62+J67+J72+J77</f>
        <v>56623258</v>
      </c>
      <c r="K85" s="193">
        <f t="shared" si="0"/>
        <v>13900287</v>
      </c>
      <c r="L85" s="193">
        <f t="shared" si="0"/>
        <v>10647560</v>
      </c>
      <c r="M85" s="281">
        <f t="shared" si="0"/>
        <v>67270818</v>
      </c>
      <c r="N85" s="282"/>
    </row>
    <row r="86" spans="5:14" ht="11.25">
      <c r="E86" s="283"/>
      <c r="F86" s="280"/>
      <c r="I86" s="238" t="s">
        <v>176</v>
      </c>
      <c r="J86" s="258">
        <f t="shared" si="0"/>
        <v>12893374</v>
      </c>
      <c r="K86" s="198">
        <f t="shared" si="0"/>
        <v>2316230</v>
      </c>
      <c r="L86" s="198">
        <f t="shared" si="0"/>
        <v>1634215</v>
      </c>
      <c r="M86" s="284">
        <f t="shared" si="0"/>
        <v>14527589</v>
      </c>
      <c r="N86" s="282"/>
    </row>
    <row r="87" spans="5:14" ht="11.25">
      <c r="E87" s="283"/>
      <c r="F87" s="280"/>
      <c r="I87" s="238" t="s">
        <v>177</v>
      </c>
      <c r="J87" s="258">
        <f t="shared" si="0"/>
        <v>194847290</v>
      </c>
      <c r="K87" s="198">
        <f t="shared" si="0"/>
        <v>44936441</v>
      </c>
      <c r="L87" s="198">
        <f t="shared" si="0"/>
        <v>38130186</v>
      </c>
      <c r="M87" s="284">
        <f t="shared" si="0"/>
        <v>232977476</v>
      </c>
      <c r="N87" s="282"/>
    </row>
    <row r="88" spans="5:14" ht="11.25">
      <c r="E88" s="283"/>
      <c r="F88" s="280"/>
      <c r="I88" s="238" t="s">
        <v>247</v>
      </c>
      <c r="J88" s="258">
        <f t="shared" si="0"/>
        <v>6064393</v>
      </c>
      <c r="K88" s="198">
        <f t="shared" si="0"/>
        <v>3060042</v>
      </c>
      <c r="L88" s="198">
        <f t="shared" si="0"/>
        <v>2462750</v>
      </c>
      <c r="M88" s="284">
        <f t="shared" si="0"/>
        <v>8527143</v>
      </c>
      <c r="N88" s="282"/>
    </row>
    <row r="89" spans="5:14" ht="12" thickBot="1">
      <c r="E89" s="283"/>
      <c r="F89" s="280"/>
      <c r="I89" s="239" t="s">
        <v>25</v>
      </c>
      <c r="J89" s="285">
        <f t="shared" si="0"/>
        <v>270428315</v>
      </c>
      <c r="K89" s="286">
        <f t="shared" si="0"/>
        <v>64213000</v>
      </c>
      <c r="L89" s="286">
        <f t="shared" si="0"/>
        <v>52874711</v>
      </c>
      <c r="M89" s="287">
        <f t="shared" si="0"/>
        <v>323303026</v>
      </c>
      <c r="N89" s="282"/>
    </row>
    <row r="90" spans="5:14" ht="11.25">
      <c r="E90" s="283"/>
      <c r="F90" s="280"/>
      <c r="I90" s="150"/>
      <c r="J90" s="235"/>
      <c r="K90" s="235"/>
      <c r="L90" s="235"/>
      <c r="M90" s="235"/>
      <c r="N90" s="153"/>
    </row>
    <row r="91" spans="5:14" ht="11.25">
      <c r="E91" s="283"/>
      <c r="F91" s="280"/>
      <c r="I91" s="150"/>
      <c r="J91" s="153"/>
      <c r="K91" s="153"/>
      <c r="L91" s="153"/>
      <c r="M91" s="153"/>
      <c r="N91" s="153"/>
    </row>
    <row r="92" spans="5:14" ht="11.25">
      <c r="E92" s="283"/>
      <c r="F92" s="280"/>
      <c r="I92" s="150"/>
      <c r="J92" s="153"/>
      <c r="K92" s="153"/>
      <c r="L92" s="153"/>
      <c r="M92" s="153"/>
      <c r="N92" s="153"/>
    </row>
    <row r="93" spans="5:14" ht="11.25">
      <c r="E93" s="283"/>
      <c r="F93" s="280"/>
      <c r="J93" s="153"/>
      <c r="K93" s="153"/>
      <c r="L93" s="153"/>
      <c r="M93" s="153"/>
      <c r="N93" s="153"/>
    </row>
    <row r="94" spans="5:14" ht="11.25">
      <c r="E94" s="283"/>
      <c r="F94" s="280"/>
      <c r="J94" s="153"/>
      <c r="K94" s="153"/>
      <c r="L94" s="153"/>
      <c r="M94" s="153"/>
      <c r="N94" s="153"/>
    </row>
    <row r="95" spans="5:14" ht="11.25">
      <c r="E95" s="283"/>
      <c r="F95" s="280"/>
      <c r="J95" s="153"/>
      <c r="K95" s="153"/>
      <c r="L95" s="153"/>
      <c r="M95" s="153"/>
      <c r="N95" s="153"/>
    </row>
    <row r="96" spans="5:14" ht="11.25">
      <c r="E96" s="283"/>
      <c r="F96" s="280"/>
      <c r="J96" s="154"/>
      <c r="K96" s="154"/>
      <c r="L96" s="154"/>
      <c r="M96" s="154"/>
      <c r="N96" s="154"/>
    </row>
    <row r="97" spans="5:14" ht="11.25">
      <c r="E97" s="283"/>
      <c r="F97" s="280"/>
      <c r="J97" s="154"/>
      <c r="K97" s="154"/>
      <c r="L97" s="154"/>
      <c r="M97" s="154"/>
      <c r="N97" s="154"/>
    </row>
    <row r="98" spans="5:14" ht="11.25">
      <c r="E98" s="283"/>
      <c r="F98" s="280"/>
      <c r="J98" s="153"/>
      <c r="K98" s="153"/>
      <c r="L98" s="153"/>
      <c r="M98" s="153"/>
      <c r="N98" s="153"/>
    </row>
    <row r="99" spans="5:14" ht="11.25">
      <c r="E99" s="283"/>
      <c r="F99" s="280"/>
      <c r="J99" s="153"/>
      <c r="K99" s="153"/>
      <c r="L99" s="153"/>
      <c r="M99" s="153"/>
      <c r="N99" s="153"/>
    </row>
    <row r="100" spans="5:14" ht="11.25">
      <c r="E100" s="283"/>
      <c r="F100" s="280"/>
      <c r="J100" s="153"/>
      <c r="K100" s="153"/>
      <c r="L100" s="153"/>
      <c r="M100" s="153"/>
      <c r="N100" s="153"/>
    </row>
    <row r="101" spans="5:14" ht="11.25">
      <c r="E101" s="283"/>
      <c r="F101" s="280"/>
      <c r="J101" s="153"/>
      <c r="K101" s="153"/>
      <c r="L101" s="153"/>
      <c r="M101" s="153"/>
      <c r="N101" s="153"/>
    </row>
    <row r="102" spans="5:14" ht="11.25">
      <c r="E102" s="283"/>
      <c r="F102" s="280"/>
      <c r="J102" s="153"/>
      <c r="K102" s="153"/>
      <c r="L102" s="153"/>
      <c r="M102" s="153"/>
      <c r="N102" s="153"/>
    </row>
    <row r="103" spans="5:14" ht="11.25">
      <c r="E103" s="283"/>
      <c r="F103" s="280"/>
      <c r="J103" s="153"/>
      <c r="K103" s="153"/>
      <c r="L103" s="153"/>
      <c r="M103" s="153"/>
      <c r="N103" s="153"/>
    </row>
    <row r="104" spans="5:14" ht="11.25">
      <c r="E104" s="283"/>
      <c r="F104" s="280"/>
      <c r="J104" s="153"/>
      <c r="K104" s="153"/>
      <c r="L104" s="153"/>
      <c r="M104" s="153"/>
      <c r="N104" s="153"/>
    </row>
    <row r="105" spans="5:14" ht="11.25">
      <c r="E105" s="283"/>
      <c r="F105" s="280"/>
      <c r="J105" s="153"/>
      <c r="K105" s="153"/>
      <c r="L105" s="153"/>
      <c r="M105" s="153"/>
      <c r="N105" s="153"/>
    </row>
    <row r="106" spans="5:14" ht="11.25">
      <c r="E106" s="283"/>
      <c r="F106" s="280"/>
      <c r="J106" s="154"/>
      <c r="K106" s="154"/>
      <c r="L106" s="154"/>
      <c r="M106" s="154"/>
      <c r="N106" s="154"/>
    </row>
    <row r="107" spans="5:14" ht="11.25">
      <c r="E107" s="283"/>
      <c r="F107" s="280"/>
      <c r="J107" s="154"/>
      <c r="K107" s="154"/>
      <c r="L107" s="154"/>
      <c r="M107" s="154"/>
      <c r="N107" s="154"/>
    </row>
    <row r="108" spans="5:14" ht="11.25">
      <c r="E108" s="283"/>
      <c r="F108" s="280"/>
      <c r="J108" s="153"/>
      <c r="K108" s="153"/>
      <c r="L108" s="153"/>
      <c r="M108" s="153"/>
      <c r="N108" s="153"/>
    </row>
    <row r="109" spans="5:14" ht="11.25">
      <c r="E109" s="283"/>
      <c r="F109" s="280"/>
      <c r="J109" s="153"/>
      <c r="K109" s="153"/>
      <c r="L109" s="153"/>
      <c r="M109" s="153"/>
      <c r="N109" s="153"/>
    </row>
    <row r="110" spans="10:14" ht="11.25">
      <c r="J110" s="153"/>
      <c r="K110" s="153"/>
      <c r="L110" s="153"/>
      <c r="M110" s="153"/>
      <c r="N110" s="153"/>
    </row>
    <row r="111" spans="10:14" ht="11.25">
      <c r="J111" s="153"/>
      <c r="K111" s="153"/>
      <c r="L111" s="153"/>
      <c r="M111" s="153"/>
      <c r="N111" s="153"/>
    </row>
    <row r="112" spans="10:14" ht="11.25">
      <c r="J112" s="153"/>
      <c r="K112" s="153"/>
      <c r="L112" s="153"/>
      <c r="M112" s="153"/>
      <c r="N112" s="153"/>
    </row>
    <row r="113" spans="10:14" ht="11.25">
      <c r="J113" s="153"/>
      <c r="K113" s="153"/>
      <c r="L113" s="153"/>
      <c r="M113" s="153"/>
      <c r="N113" s="153"/>
    </row>
    <row r="114" spans="10:14" ht="11.25">
      <c r="J114" s="153"/>
      <c r="K114" s="153"/>
      <c r="L114" s="153"/>
      <c r="M114" s="153"/>
      <c r="N114" s="153"/>
    </row>
    <row r="115" spans="10:14" ht="11.25">
      <c r="J115" s="153"/>
      <c r="K115" s="153"/>
      <c r="L115" s="153"/>
      <c r="M115" s="153"/>
      <c r="N115" s="153"/>
    </row>
    <row r="116" spans="10:14" ht="11.25">
      <c r="J116" s="154"/>
      <c r="K116" s="154"/>
      <c r="L116" s="154"/>
      <c r="M116" s="154"/>
      <c r="N116" s="154"/>
    </row>
    <row r="117" spans="10:14" ht="11.25">
      <c r="J117" s="154"/>
      <c r="K117" s="154"/>
      <c r="L117" s="154"/>
      <c r="M117" s="154"/>
      <c r="N117" s="154"/>
    </row>
    <row r="118" spans="10:14" ht="11.25">
      <c r="J118" s="153"/>
      <c r="K118" s="153"/>
      <c r="L118" s="153"/>
      <c r="M118" s="153"/>
      <c r="N118" s="153"/>
    </row>
    <row r="119" spans="10:14" ht="11.25">
      <c r="J119" s="153"/>
      <c r="K119" s="153"/>
      <c r="L119" s="153"/>
      <c r="M119" s="153"/>
      <c r="N119" s="153"/>
    </row>
    <row r="120" spans="10:14" ht="11.25">
      <c r="J120" s="153"/>
      <c r="K120" s="153"/>
      <c r="L120" s="153"/>
      <c r="M120" s="153"/>
      <c r="N120" s="153"/>
    </row>
    <row r="121" spans="10:14" ht="11.25">
      <c r="J121" s="153"/>
      <c r="K121" s="153"/>
      <c r="L121" s="153"/>
      <c r="M121" s="153"/>
      <c r="N121" s="153"/>
    </row>
    <row r="122" spans="10:14" ht="11.25">
      <c r="J122" s="153"/>
      <c r="K122" s="153"/>
      <c r="L122" s="153"/>
      <c r="M122" s="153"/>
      <c r="N122" s="153"/>
    </row>
    <row r="123" spans="10:14" ht="11.25">
      <c r="J123" s="153"/>
      <c r="K123" s="153"/>
      <c r="L123" s="153"/>
      <c r="M123" s="153"/>
      <c r="N123" s="153"/>
    </row>
    <row r="124" spans="10:14" ht="11.25">
      <c r="J124" s="153"/>
      <c r="K124" s="153"/>
      <c r="L124" s="153"/>
      <c r="M124" s="153"/>
      <c r="N124" s="153"/>
    </row>
    <row r="125" spans="10:14" ht="11.25">
      <c r="J125" s="153"/>
      <c r="K125" s="153"/>
      <c r="L125" s="153"/>
      <c r="M125" s="153"/>
      <c r="N125" s="153"/>
    </row>
    <row r="126" spans="10:14" ht="11.25">
      <c r="J126" s="154"/>
      <c r="K126" s="154"/>
      <c r="L126" s="154"/>
      <c r="M126" s="154"/>
      <c r="N126" s="154"/>
    </row>
    <row r="127" spans="10:14" ht="11.25">
      <c r="J127" s="154"/>
      <c r="K127" s="154"/>
      <c r="L127" s="154"/>
      <c r="M127" s="154"/>
      <c r="N127" s="154"/>
    </row>
    <row r="128" spans="10:14" ht="11.25">
      <c r="J128" s="153"/>
      <c r="K128" s="153"/>
      <c r="L128" s="153"/>
      <c r="M128" s="153"/>
      <c r="N128" s="153"/>
    </row>
    <row r="129" spans="10:14" ht="11.25">
      <c r="J129" s="153"/>
      <c r="K129" s="153"/>
      <c r="L129" s="153"/>
      <c r="M129" s="153"/>
      <c r="N129" s="153"/>
    </row>
    <row r="130" spans="10:14" ht="11.25">
      <c r="J130" s="153"/>
      <c r="K130" s="153"/>
      <c r="L130" s="153"/>
      <c r="M130" s="153"/>
      <c r="N130" s="153"/>
    </row>
    <row r="131" spans="10:14" ht="11.25">
      <c r="J131" s="153"/>
      <c r="K131" s="153"/>
      <c r="L131" s="153"/>
      <c r="M131" s="153"/>
      <c r="N131" s="153"/>
    </row>
    <row r="132" spans="10:14" ht="11.25">
      <c r="J132" s="153"/>
      <c r="K132" s="153"/>
      <c r="L132" s="153"/>
      <c r="M132" s="153"/>
      <c r="N132" s="153"/>
    </row>
    <row r="133" spans="10:14" ht="11.25">
      <c r="J133" s="153"/>
      <c r="K133" s="153"/>
      <c r="L133" s="153"/>
      <c r="M133" s="153"/>
      <c r="N133" s="153"/>
    </row>
    <row r="134" spans="10:14" ht="11.25">
      <c r="J134" s="153"/>
      <c r="K134" s="153"/>
      <c r="L134" s="153"/>
      <c r="M134" s="153"/>
      <c r="N134" s="153"/>
    </row>
    <row r="135" spans="10:14" ht="11.25">
      <c r="J135" s="153"/>
      <c r="K135" s="153"/>
      <c r="L135" s="153"/>
      <c r="M135" s="153"/>
      <c r="N135" s="153"/>
    </row>
    <row r="136" spans="10:14" ht="11.25">
      <c r="J136" s="154"/>
      <c r="K136" s="154"/>
      <c r="L136" s="154"/>
      <c r="M136" s="154"/>
      <c r="N136" s="154"/>
    </row>
    <row r="137" spans="10:14" ht="11.25">
      <c r="J137" s="154"/>
      <c r="K137" s="154"/>
      <c r="L137" s="154"/>
      <c r="M137" s="154"/>
      <c r="N137" s="154"/>
    </row>
    <row r="138" spans="10:14" ht="11.25">
      <c r="J138" s="153"/>
      <c r="K138" s="153"/>
      <c r="L138" s="153"/>
      <c r="M138" s="153"/>
      <c r="N138" s="153"/>
    </row>
    <row r="139" spans="10:14" ht="11.25">
      <c r="J139" s="153"/>
      <c r="K139" s="153"/>
      <c r="L139" s="153"/>
      <c r="M139" s="153"/>
      <c r="N139" s="153"/>
    </row>
    <row r="140" spans="10:14" ht="11.25">
      <c r="J140" s="153"/>
      <c r="K140" s="153"/>
      <c r="L140" s="153"/>
      <c r="M140" s="153"/>
      <c r="N140" s="153"/>
    </row>
    <row r="141" spans="10:14" ht="11.25">
      <c r="J141" s="153"/>
      <c r="K141" s="153"/>
      <c r="L141" s="153"/>
      <c r="M141" s="153"/>
      <c r="N141" s="153"/>
    </row>
    <row r="142" spans="10:14" ht="11.25">
      <c r="J142" s="153"/>
      <c r="K142" s="153"/>
      <c r="L142" s="153"/>
      <c r="M142" s="153"/>
      <c r="N142" s="153"/>
    </row>
    <row r="143" spans="10:14" ht="11.25">
      <c r="J143" s="153"/>
      <c r="K143" s="153"/>
      <c r="L143" s="153"/>
      <c r="M143" s="153"/>
      <c r="N143" s="153"/>
    </row>
    <row r="144" spans="10:14" ht="11.25">
      <c r="J144" s="153"/>
      <c r="K144" s="153"/>
      <c r="L144" s="153"/>
      <c r="M144" s="153"/>
      <c r="N144" s="153"/>
    </row>
    <row r="145" spans="10:14" ht="11.25">
      <c r="J145" s="153"/>
      <c r="K145" s="153"/>
      <c r="L145" s="153"/>
      <c r="M145" s="153"/>
      <c r="N145" s="153"/>
    </row>
    <row r="146" spans="10:14" ht="11.25">
      <c r="J146" s="154"/>
      <c r="K146" s="154"/>
      <c r="L146" s="154"/>
      <c r="M146" s="154"/>
      <c r="N146" s="154"/>
    </row>
    <row r="147" spans="10:14" ht="11.25">
      <c r="J147" s="154"/>
      <c r="K147" s="154"/>
      <c r="L147" s="154"/>
      <c r="M147" s="154"/>
      <c r="N147" s="154"/>
    </row>
  </sheetData>
  <mergeCells count="144">
    <mergeCell ref="M1:N1"/>
    <mergeCell ref="A2:N2"/>
    <mergeCell ref="A3:E3"/>
    <mergeCell ref="A4:A5"/>
    <mergeCell ref="B4:B5"/>
    <mergeCell ref="C4:C5"/>
    <mergeCell ref="D4:D5"/>
    <mergeCell ref="E4:E5"/>
    <mergeCell ref="F4:F5"/>
    <mergeCell ref="G4:G5"/>
    <mergeCell ref="N4:N5"/>
    <mergeCell ref="A7:A11"/>
    <mergeCell ref="B7:B11"/>
    <mergeCell ref="C7:C11"/>
    <mergeCell ref="H4:H5"/>
    <mergeCell ref="I4:I5"/>
    <mergeCell ref="J4:J5"/>
    <mergeCell ref="K4:K5"/>
    <mergeCell ref="H7:H11"/>
    <mergeCell ref="E7:E11"/>
    <mergeCell ref="K83:K84"/>
    <mergeCell ref="L83:L84"/>
    <mergeCell ref="M83:M84"/>
    <mergeCell ref="L4:L5"/>
    <mergeCell ref="M4:M5"/>
    <mergeCell ref="H72:H76"/>
    <mergeCell ref="G79:G81"/>
    <mergeCell ref="H77:H81"/>
    <mergeCell ref="J83:J84"/>
    <mergeCell ref="I83:I84"/>
    <mergeCell ref="H62:H66"/>
    <mergeCell ref="E67:E71"/>
    <mergeCell ref="F67:F71"/>
    <mergeCell ref="G67:G68"/>
    <mergeCell ref="G69:G71"/>
    <mergeCell ref="H67:H71"/>
    <mergeCell ref="E62:E66"/>
    <mergeCell ref="F62:F66"/>
    <mergeCell ref="G62:G63"/>
    <mergeCell ref="G64:G66"/>
    <mergeCell ref="H52:H56"/>
    <mergeCell ref="A57:A61"/>
    <mergeCell ref="E57:E61"/>
    <mergeCell ref="F57:F61"/>
    <mergeCell ref="G57:G58"/>
    <mergeCell ref="G59:G61"/>
    <mergeCell ref="H57:H61"/>
    <mergeCell ref="B57:B58"/>
    <mergeCell ref="B59:B61"/>
    <mergeCell ref="C57:C58"/>
    <mergeCell ref="E52:E56"/>
    <mergeCell ref="F52:F56"/>
    <mergeCell ref="G52:G53"/>
    <mergeCell ref="G54:G56"/>
    <mergeCell ref="A52:A56"/>
    <mergeCell ref="B52:B56"/>
    <mergeCell ref="C52:C56"/>
    <mergeCell ref="A62:A66"/>
    <mergeCell ref="B62:B66"/>
    <mergeCell ref="C62:C66"/>
    <mergeCell ref="C59:C61"/>
    <mergeCell ref="F47:F51"/>
    <mergeCell ref="G47:G48"/>
    <mergeCell ref="G49:G51"/>
    <mergeCell ref="H47:H51"/>
    <mergeCell ref="A47:A51"/>
    <mergeCell ref="B47:B51"/>
    <mergeCell ref="C47:C51"/>
    <mergeCell ref="E47:E51"/>
    <mergeCell ref="F42:F46"/>
    <mergeCell ref="G42:G43"/>
    <mergeCell ref="G44:G46"/>
    <mergeCell ref="H42:H46"/>
    <mergeCell ref="A42:A46"/>
    <mergeCell ref="B42:B46"/>
    <mergeCell ref="C42:C46"/>
    <mergeCell ref="E42:E46"/>
    <mergeCell ref="A67:A71"/>
    <mergeCell ref="B67:B71"/>
    <mergeCell ref="C67:C71"/>
    <mergeCell ref="G77:G78"/>
    <mergeCell ref="E72:E76"/>
    <mergeCell ref="F72:F76"/>
    <mergeCell ref="G72:G73"/>
    <mergeCell ref="G74:G76"/>
    <mergeCell ref="G34:G36"/>
    <mergeCell ref="H32:H36"/>
    <mergeCell ref="A37:A41"/>
    <mergeCell ref="B37:B41"/>
    <mergeCell ref="C37:C41"/>
    <mergeCell ref="E37:E41"/>
    <mergeCell ref="F37:F41"/>
    <mergeCell ref="G37:G38"/>
    <mergeCell ref="G39:G41"/>
    <mergeCell ref="H37:H41"/>
    <mergeCell ref="F22:F26"/>
    <mergeCell ref="A27:A31"/>
    <mergeCell ref="B27:B31"/>
    <mergeCell ref="C27:C31"/>
    <mergeCell ref="E27:E31"/>
    <mergeCell ref="F27:F31"/>
    <mergeCell ref="A22:A26"/>
    <mergeCell ref="B22:B26"/>
    <mergeCell ref="C22:C26"/>
    <mergeCell ref="E22:E26"/>
    <mergeCell ref="H27:H31"/>
    <mergeCell ref="A72:A76"/>
    <mergeCell ref="B72:B76"/>
    <mergeCell ref="C72:C76"/>
    <mergeCell ref="A32:A36"/>
    <mergeCell ref="B32:B36"/>
    <mergeCell ref="C32:C36"/>
    <mergeCell ref="E32:E36"/>
    <mergeCell ref="F32:F36"/>
    <mergeCell ref="G32:G33"/>
    <mergeCell ref="H17:H21"/>
    <mergeCell ref="G22:G23"/>
    <mergeCell ref="G24:G26"/>
    <mergeCell ref="H22:H26"/>
    <mergeCell ref="F17:F21"/>
    <mergeCell ref="G17:G18"/>
    <mergeCell ref="G19:G21"/>
    <mergeCell ref="A77:A81"/>
    <mergeCell ref="B77:B81"/>
    <mergeCell ref="C77:C81"/>
    <mergeCell ref="E77:E81"/>
    <mergeCell ref="G27:G28"/>
    <mergeCell ref="G29:G31"/>
    <mergeCell ref="F77:F81"/>
    <mergeCell ref="A17:A21"/>
    <mergeCell ref="B17:B21"/>
    <mergeCell ref="C17:C21"/>
    <mergeCell ref="E17:E21"/>
    <mergeCell ref="H12:H16"/>
    <mergeCell ref="G12:G13"/>
    <mergeCell ref="G14:G16"/>
    <mergeCell ref="E12:E16"/>
    <mergeCell ref="F12:F16"/>
    <mergeCell ref="F7:F11"/>
    <mergeCell ref="G7:G8"/>
    <mergeCell ref="G9:G11"/>
    <mergeCell ref="A12:A16"/>
    <mergeCell ref="B12:B16"/>
    <mergeCell ref="C12:C16"/>
  </mergeCells>
  <printOptions/>
  <pageMargins left="0.61" right="0.63" top="0.65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0"/>
  <sheetViews>
    <sheetView zoomScaleSheetLayoutView="100" workbookViewId="0" topLeftCell="A1">
      <pane xSplit="9" ySplit="5" topLeftCell="J46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2" sqref="A2:M2"/>
    </sheetView>
  </sheetViews>
  <sheetFormatPr defaultColWidth="9.00390625" defaultRowHeight="12.75"/>
  <cols>
    <col min="1" max="1" width="3.25390625" style="1" customWidth="1"/>
    <col min="2" max="2" width="24.75390625" style="68" customWidth="1"/>
    <col min="3" max="3" width="11.00390625" style="69" customWidth="1"/>
    <col min="4" max="4" width="14.625" style="69" customWidth="1"/>
    <col min="5" max="5" width="9.875" style="69" hidden="1" customWidth="1"/>
    <col min="6" max="6" width="9.875" style="69" customWidth="1"/>
    <col min="7" max="7" width="12.125" style="68" customWidth="1"/>
    <col min="8" max="8" width="14.875" style="68" customWidth="1"/>
    <col min="9" max="9" width="9.375" style="70" customWidth="1"/>
    <col min="10" max="10" width="11.625" style="133" hidden="1" customWidth="1"/>
    <col min="11" max="11" width="10.25390625" style="70" bestFit="1" customWidth="1"/>
    <col min="12" max="12" width="9.625" style="70" bestFit="1" customWidth="1"/>
    <col min="13" max="13" width="9.375" style="125" customWidth="1"/>
    <col min="14" max="16384" width="9.125" style="68" customWidth="1"/>
  </cols>
  <sheetData>
    <row r="1" ht="12.75">
      <c r="M1" s="117" t="s">
        <v>261</v>
      </c>
    </row>
    <row r="2" spans="1:13" ht="12.75">
      <c r="A2" s="364" t="s">
        <v>255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1" customFormat="1" ht="5.25" customHeight="1" thickBot="1">
      <c r="A3" s="395"/>
      <c r="B3" s="395"/>
      <c r="C3" s="395"/>
      <c r="D3" s="395"/>
      <c r="E3" s="395"/>
      <c r="F3" s="395"/>
      <c r="G3" s="395"/>
      <c r="H3" s="395"/>
      <c r="I3" s="396"/>
      <c r="J3" s="395"/>
      <c r="K3" s="395"/>
      <c r="L3" s="395"/>
      <c r="M3" s="395"/>
    </row>
    <row r="4" spans="1:13" s="73" customFormat="1" ht="53.25" customHeight="1" thickBot="1">
      <c r="A4" s="6" t="s">
        <v>0</v>
      </c>
      <c r="B4" s="71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72" t="s">
        <v>6</v>
      </c>
      <c r="H4" s="72" t="s">
        <v>7</v>
      </c>
      <c r="I4" s="72" t="s">
        <v>8</v>
      </c>
      <c r="J4" s="134" t="s">
        <v>9</v>
      </c>
      <c r="K4" s="72" t="s">
        <v>71</v>
      </c>
      <c r="L4" s="72" t="s">
        <v>11</v>
      </c>
      <c r="M4" s="118" t="s">
        <v>72</v>
      </c>
    </row>
    <row r="5" spans="1:13" s="4" customFormat="1" ht="12.75" customHeight="1" thickBot="1">
      <c r="A5" s="74">
        <v>1</v>
      </c>
      <c r="B5" s="75">
        <v>2</v>
      </c>
      <c r="C5" s="75">
        <v>3</v>
      </c>
      <c r="D5" s="75">
        <v>4</v>
      </c>
      <c r="E5" s="75"/>
      <c r="F5" s="75">
        <v>5</v>
      </c>
      <c r="G5" s="75">
        <v>6</v>
      </c>
      <c r="H5" s="75">
        <v>7</v>
      </c>
      <c r="I5" s="75">
        <v>8</v>
      </c>
      <c r="J5" s="135">
        <v>9</v>
      </c>
      <c r="K5" s="75">
        <v>10</v>
      </c>
      <c r="L5" s="75">
        <v>11</v>
      </c>
      <c r="M5" s="290">
        <v>12</v>
      </c>
    </row>
    <row r="6" spans="1:13" s="1" customFormat="1" ht="18" customHeight="1">
      <c r="A6" s="345">
        <v>1</v>
      </c>
      <c r="B6" s="348" t="s">
        <v>30</v>
      </c>
      <c r="C6" s="351">
        <v>60004</v>
      </c>
      <c r="D6" s="343" t="s">
        <v>148</v>
      </c>
      <c r="E6" s="343" t="s">
        <v>28</v>
      </c>
      <c r="F6" s="360">
        <v>2014</v>
      </c>
      <c r="G6" s="14" t="s">
        <v>15</v>
      </c>
      <c r="H6" s="15" t="s">
        <v>16</v>
      </c>
      <c r="I6" s="16"/>
      <c r="J6" s="35"/>
      <c r="K6" s="35"/>
      <c r="L6" s="35"/>
      <c r="M6" s="37"/>
    </row>
    <row r="7" spans="1:13" s="1" customFormat="1" ht="12.75">
      <c r="A7" s="346"/>
      <c r="B7" s="349"/>
      <c r="C7" s="352"/>
      <c r="D7" s="344"/>
      <c r="E7" s="344"/>
      <c r="F7" s="358"/>
      <c r="G7" s="362">
        <v>3462300</v>
      </c>
      <c r="H7" s="20" t="s">
        <v>17</v>
      </c>
      <c r="I7" s="21"/>
      <c r="J7" s="22">
        <v>4000</v>
      </c>
      <c r="K7" s="22">
        <v>0</v>
      </c>
      <c r="L7" s="22">
        <f>I7+K7</f>
        <v>0</v>
      </c>
      <c r="M7" s="23">
        <f>L7/G7</f>
        <v>0</v>
      </c>
    </row>
    <row r="8" spans="1:13" s="1" customFormat="1" ht="10.5" customHeight="1">
      <c r="A8" s="346"/>
      <c r="B8" s="349"/>
      <c r="C8" s="352"/>
      <c r="D8" s="344"/>
      <c r="E8" s="344"/>
      <c r="F8" s="358"/>
      <c r="G8" s="363"/>
      <c r="H8" s="20" t="s">
        <v>18</v>
      </c>
      <c r="I8" s="21"/>
      <c r="J8" s="22"/>
      <c r="K8" s="22"/>
      <c r="L8" s="22"/>
      <c r="M8" s="24"/>
    </row>
    <row r="9" spans="1:13" s="1" customFormat="1" ht="12.75">
      <c r="A9" s="346"/>
      <c r="B9" s="349"/>
      <c r="C9" s="352"/>
      <c r="D9" s="344"/>
      <c r="E9" s="344"/>
      <c r="F9" s="361"/>
      <c r="G9" s="25" t="s">
        <v>19</v>
      </c>
      <c r="H9" s="20" t="s">
        <v>20</v>
      </c>
      <c r="I9" s="21"/>
      <c r="J9" s="22"/>
      <c r="K9" s="22"/>
      <c r="L9" s="22"/>
      <c r="M9" s="24"/>
    </row>
    <row r="10" spans="1:13" s="1" customFormat="1" ht="13.5" customHeight="1">
      <c r="A10" s="346"/>
      <c r="B10" s="349"/>
      <c r="C10" s="352"/>
      <c r="D10" s="344"/>
      <c r="E10" s="344"/>
      <c r="F10" s="357">
        <v>2015</v>
      </c>
      <c r="G10" s="362"/>
      <c r="H10" s="20" t="s">
        <v>21</v>
      </c>
      <c r="I10" s="21"/>
      <c r="J10" s="22"/>
      <c r="K10" s="22"/>
      <c r="L10" s="22"/>
      <c r="M10" s="24"/>
    </row>
    <row r="11" spans="1:13" s="1" customFormat="1" ht="12.75" customHeight="1">
      <c r="A11" s="346"/>
      <c r="B11" s="349"/>
      <c r="C11" s="352"/>
      <c r="D11" s="344"/>
      <c r="E11" s="344"/>
      <c r="F11" s="358"/>
      <c r="G11" s="363"/>
      <c r="H11" s="20" t="s">
        <v>22</v>
      </c>
      <c r="I11" s="21"/>
      <c r="J11" s="22"/>
      <c r="K11" s="22"/>
      <c r="L11" s="22"/>
      <c r="M11" s="24"/>
    </row>
    <row r="12" spans="1:13" s="1" customFormat="1" ht="13.5" customHeight="1">
      <c r="A12" s="346"/>
      <c r="B12" s="349"/>
      <c r="C12" s="352"/>
      <c r="D12" s="344"/>
      <c r="E12" s="344"/>
      <c r="F12" s="358"/>
      <c r="G12" s="25" t="s">
        <v>23</v>
      </c>
      <c r="H12" s="20" t="s">
        <v>24</v>
      </c>
      <c r="I12" s="27">
        <v>0</v>
      </c>
      <c r="J12" s="28">
        <v>0</v>
      </c>
      <c r="K12" s="28">
        <f>K6+K8+K10</f>
        <v>0</v>
      </c>
      <c r="L12" s="28">
        <f>L6+L8+L10</f>
        <v>0</v>
      </c>
      <c r="M12" s="119">
        <f>M6</f>
        <v>0</v>
      </c>
    </row>
    <row r="13" spans="1:13" s="1" customFormat="1" ht="13.5" thickBot="1">
      <c r="A13" s="347"/>
      <c r="B13" s="350"/>
      <c r="C13" s="353"/>
      <c r="D13" s="344"/>
      <c r="E13" s="344"/>
      <c r="F13" s="359"/>
      <c r="G13" s="30">
        <f>SUM(G7)</f>
        <v>3462300</v>
      </c>
      <c r="H13" s="31" t="s">
        <v>25</v>
      </c>
      <c r="I13" s="32">
        <v>0</v>
      </c>
      <c r="J13" s="33">
        <v>4000</v>
      </c>
      <c r="K13" s="33">
        <f>K7+K9+K11</f>
        <v>0</v>
      </c>
      <c r="L13" s="33">
        <f>L7+L9+L11</f>
        <v>0</v>
      </c>
      <c r="M13" s="34">
        <f>M7</f>
        <v>0</v>
      </c>
    </row>
    <row r="14" spans="1:13" s="1" customFormat="1" ht="12" customHeight="1">
      <c r="A14" s="345">
        <v>2</v>
      </c>
      <c r="B14" s="348" t="s">
        <v>73</v>
      </c>
      <c r="C14" s="351">
        <v>71012</v>
      </c>
      <c r="D14" s="343" t="s">
        <v>151</v>
      </c>
      <c r="E14" s="13"/>
      <c r="F14" s="360">
        <v>2012</v>
      </c>
      <c r="G14" s="47" t="s">
        <v>15</v>
      </c>
      <c r="H14" s="15" t="s">
        <v>16</v>
      </c>
      <c r="I14" s="16">
        <v>189420</v>
      </c>
      <c r="J14" s="113">
        <v>108240</v>
      </c>
      <c r="K14" s="35">
        <v>108240</v>
      </c>
      <c r="L14" s="35">
        <f>I14+K14</f>
        <v>297660</v>
      </c>
      <c r="M14" s="289">
        <f>L14/G21</f>
        <v>0.9166666666666666</v>
      </c>
    </row>
    <row r="15" spans="1:13" s="1" customFormat="1" ht="12.75">
      <c r="A15" s="346"/>
      <c r="B15" s="349"/>
      <c r="C15" s="352"/>
      <c r="D15" s="344"/>
      <c r="E15" s="19"/>
      <c r="F15" s="358"/>
      <c r="G15" s="355">
        <v>324720</v>
      </c>
      <c r="H15" s="20" t="s">
        <v>17</v>
      </c>
      <c r="I15" s="21"/>
      <c r="J15" s="114"/>
      <c r="K15" s="22"/>
      <c r="L15" s="22"/>
      <c r="M15" s="23"/>
    </row>
    <row r="16" spans="1:13" s="1" customFormat="1" ht="12.75">
      <c r="A16" s="346"/>
      <c r="B16" s="349"/>
      <c r="C16" s="352"/>
      <c r="D16" s="344"/>
      <c r="E16" s="19"/>
      <c r="F16" s="358"/>
      <c r="G16" s="356"/>
      <c r="H16" s="20" t="s">
        <v>74</v>
      </c>
      <c r="I16" s="21"/>
      <c r="J16" s="114"/>
      <c r="K16" s="22"/>
      <c r="L16" s="22"/>
      <c r="M16" s="23"/>
    </row>
    <row r="17" spans="1:13" s="1" customFormat="1" ht="12.75">
      <c r="A17" s="346"/>
      <c r="B17" s="349"/>
      <c r="C17" s="352"/>
      <c r="D17" s="344"/>
      <c r="E17" s="19"/>
      <c r="F17" s="361"/>
      <c r="G17" s="49" t="s">
        <v>19</v>
      </c>
      <c r="H17" s="20" t="s">
        <v>20</v>
      </c>
      <c r="I17" s="21"/>
      <c r="J17" s="114"/>
      <c r="K17" s="22"/>
      <c r="L17" s="22"/>
      <c r="M17" s="23"/>
    </row>
    <row r="18" spans="1:13" s="1" customFormat="1" ht="12.75">
      <c r="A18" s="346"/>
      <c r="B18" s="349"/>
      <c r="C18" s="352"/>
      <c r="D18" s="344"/>
      <c r="E18" s="19" t="s">
        <v>75</v>
      </c>
      <c r="F18" s="357">
        <v>2015</v>
      </c>
      <c r="G18" s="355">
        <v>0</v>
      </c>
      <c r="H18" s="20" t="s">
        <v>21</v>
      </c>
      <c r="I18" s="21"/>
      <c r="J18" s="114"/>
      <c r="K18" s="22"/>
      <c r="L18" s="22"/>
      <c r="M18" s="23"/>
    </row>
    <row r="19" spans="1:13" s="1" customFormat="1" ht="12.75">
      <c r="A19" s="346"/>
      <c r="B19" s="349"/>
      <c r="C19" s="352"/>
      <c r="D19" s="344"/>
      <c r="E19" s="19"/>
      <c r="F19" s="358"/>
      <c r="G19" s="356"/>
      <c r="H19" s="20" t="s">
        <v>22</v>
      </c>
      <c r="I19" s="21"/>
      <c r="J19" s="114"/>
      <c r="K19" s="22"/>
      <c r="L19" s="22"/>
      <c r="M19" s="23"/>
    </row>
    <row r="20" spans="1:13" s="1" customFormat="1" ht="12.75">
      <c r="A20" s="346"/>
      <c r="B20" s="349"/>
      <c r="C20" s="352"/>
      <c r="D20" s="344"/>
      <c r="E20" s="19"/>
      <c r="F20" s="358"/>
      <c r="G20" s="49" t="s">
        <v>23</v>
      </c>
      <c r="H20" s="20" t="s">
        <v>24</v>
      </c>
      <c r="I20" s="27">
        <v>189420</v>
      </c>
      <c r="J20" s="115">
        <v>108240</v>
      </c>
      <c r="K20" s="28">
        <f aca="true" t="shared" si="0" ref="K20:M21">K14+K16+K18</f>
        <v>108240</v>
      </c>
      <c r="L20" s="28">
        <f t="shared" si="0"/>
        <v>297660</v>
      </c>
      <c r="M20" s="119">
        <f t="shared" si="0"/>
        <v>0.9166666666666666</v>
      </c>
    </row>
    <row r="21" spans="1:13" s="1" customFormat="1" ht="13.5" thickBot="1">
      <c r="A21" s="347"/>
      <c r="B21" s="350"/>
      <c r="C21" s="353"/>
      <c r="D21" s="344"/>
      <c r="E21" s="19"/>
      <c r="F21" s="359"/>
      <c r="G21" s="51">
        <v>324720</v>
      </c>
      <c r="H21" s="31" t="s">
        <v>25</v>
      </c>
      <c r="I21" s="32">
        <v>0</v>
      </c>
      <c r="J21" s="116">
        <v>0</v>
      </c>
      <c r="K21" s="33">
        <f t="shared" si="0"/>
        <v>0</v>
      </c>
      <c r="L21" s="33">
        <f t="shared" si="0"/>
        <v>0</v>
      </c>
      <c r="M21" s="34">
        <f t="shared" si="0"/>
        <v>0</v>
      </c>
    </row>
    <row r="22" spans="1:13" s="1" customFormat="1" ht="12.75" customHeight="1">
      <c r="A22" s="345">
        <v>3</v>
      </c>
      <c r="B22" s="388" t="s">
        <v>76</v>
      </c>
      <c r="C22" s="351">
        <v>71012</v>
      </c>
      <c r="D22" s="343" t="s">
        <v>151</v>
      </c>
      <c r="E22" s="13"/>
      <c r="F22" s="360">
        <v>2012</v>
      </c>
      <c r="G22" s="47" t="s">
        <v>15</v>
      </c>
      <c r="H22" s="15" t="s">
        <v>16</v>
      </c>
      <c r="I22" s="16">
        <v>0</v>
      </c>
      <c r="J22" s="113">
        <v>489540</v>
      </c>
      <c r="K22" s="35">
        <v>246000</v>
      </c>
      <c r="L22" s="35">
        <f>I22+K22</f>
        <v>246000</v>
      </c>
      <c r="M22" s="76">
        <f>L22/G29</f>
        <v>0.5025125628140703</v>
      </c>
    </row>
    <row r="23" spans="1:13" s="1" customFormat="1" ht="12.75">
      <c r="A23" s="346"/>
      <c r="B23" s="389"/>
      <c r="C23" s="352"/>
      <c r="D23" s="344"/>
      <c r="E23" s="19"/>
      <c r="F23" s="358"/>
      <c r="G23" s="355">
        <v>489540</v>
      </c>
      <c r="H23" s="20" t="s">
        <v>17</v>
      </c>
      <c r="I23" s="21"/>
      <c r="J23" s="114"/>
      <c r="K23" s="22"/>
      <c r="L23" s="22"/>
      <c r="M23" s="23"/>
    </row>
    <row r="24" spans="1:13" s="1" customFormat="1" ht="11.25" customHeight="1">
      <c r="A24" s="346"/>
      <c r="B24" s="389"/>
      <c r="C24" s="352"/>
      <c r="D24" s="344"/>
      <c r="E24" s="19"/>
      <c r="F24" s="358"/>
      <c r="G24" s="356"/>
      <c r="H24" s="20" t="s">
        <v>74</v>
      </c>
      <c r="I24" s="21"/>
      <c r="J24" s="114"/>
      <c r="K24" s="22"/>
      <c r="L24" s="22"/>
      <c r="M24" s="23"/>
    </row>
    <row r="25" spans="1:13" s="1" customFormat="1" ht="10.5" customHeight="1">
      <c r="A25" s="346"/>
      <c r="B25" s="389"/>
      <c r="C25" s="352"/>
      <c r="D25" s="344"/>
      <c r="E25" s="19"/>
      <c r="F25" s="361"/>
      <c r="G25" s="49" t="s">
        <v>19</v>
      </c>
      <c r="H25" s="20" t="s">
        <v>20</v>
      </c>
      <c r="I25" s="21"/>
      <c r="J25" s="114"/>
      <c r="K25" s="22"/>
      <c r="L25" s="22"/>
      <c r="M25" s="23"/>
    </row>
    <row r="26" spans="1:13" s="1" customFormat="1" ht="12.75">
      <c r="A26" s="346"/>
      <c r="B26" s="389"/>
      <c r="C26" s="352"/>
      <c r="D26" s="344"/>
      <c r="E26" s="19" t="s">
        <v>75</v>
      </c>
      <c r="F26" s="357">
        <v>2014</v>
      </c>
      <c r="G26" s="355">
        <v>0</v>
      </c>
      <c r="H26" s="20" t="s">
        <v>21</v>
      </c>
      <c r="I26" s="21"/>
      <c r="J26" s="114"/>
      <c r="K26" s="22"/>
      <c r="L26" s="22"/>
      <c r="M26" s="23"/>
    </row>
    <row r="27" spans="1:13" s="1" customFormat="1" ht="12.75">
      <c r="A27" s="346"/>
      <c r="B27" s="389"/>
      <c r="C27" s="352"/>
      <c r="D27" s="344"/>
      <c r="E27" s="19"/>
      <c r="F27" s="358"/>
      <c r="G27" s="356"/>
      <c r="H27" s="20" t="s">
        <v>22</v>
      </c>
      <c r="I27" s="21"/>
      <c r="J27" s="114"/>
      <c r="K27" s="22"/>
      <c r="L27" s="22"/>
      <c r="M27" s="23"/>
    </row>
    <row r="28" spans="1:13" s="1" customFormat="1" ht="12.75">
      <c r="A28" s="346"/>
      <c r="B28" s="389"/>
      <c r="C28" s="352"/>
      <c r="D28" s="344"/>
      <c r="E28" s="19"/>
      <c r="F28" s="358"/>
      <c r="G28" s="49" t="s">
        <v>23</v>
      </c>
      <c r="H28" s="20" t="s">
        <v>24</v>
      </c>
      <c r="I28" s="27">
        <v>0</v>
      </c>
      <c r="J28" s="115">
        <v>489540</v>
      </c>
      <c r="K28" s="28">
        <f aca="true" t="shared" si="1" ref="K28:M29">K22+K24+K26</f>
        <v>246000</v>
      </c>
      <c r="L28" s="28">
        <f t="shared" si="1"/>
        <v>246000</v>
      </c>
      <c r="M28" s="119">
        <f t="shared" si="1"/>
        <v>0.5025125628140703</v>
      </c>
    </row>
    <row r="29" spans="1:13" s="1" customFormat="1" ht="13.5" thickBot="1">
      <c r="A29" s="347"/>
      <c r="B29" s="390"/>
      <c r="C29" s="353"/>
      <c r="D29" s="344"/>
      <c r="E29" s="19"/>
      <c r="F29" s="359"/>
      <c r="G29" s="51">
        <v>489540</v>
      </c>
      <c r="H29" s="31" t="s">
        <v>25</v>
      </c>
      <c r="I29" s="32">
        <v>0</v>
      </c>
      <c r="J29" s="116">
        <v>0</v>
      </c>
      <c r="K29" s="33">
        <f t="shared" si="1"/>
        <v>0</v>
      </c>
      <c r="L29" s="33">
        <f t="shared" si="1"/>
        <v>0</v>
      </c>
      <c r="M29" s="34">
        <f t="shared" si="1"/>
        <v>0</v>
      </c>
    </row>
    <row r="30" spans="1:13" s="1" customFormat="1" ht="15.75" customHeight="1">
      <c r="A30" s="345">
        <v>4</v>
      </c>
      <c r="B30" s="388" t="s">
        <v>77</v>
      </c>
      <c r="C30" s="351">
        <v>71012</v>
      </c>
      <c r="D30" s="343" t="s">
        <v>151</v>
      </c>
      <c r="E30" s="13"/>
      <c r="F30" s="360">
        <v>2011</v>
      </c>
      <c r="G30" s="47" t="s">
        <v>15</v>
      </c>
      <c r="H30" s="15" t="s">
        <v>16</v>
      </c>
      <c r="I30" s="16">
        <v>31734</v>
      </c>
      <c r="J30" s="113">
        <v>11316</v>
      </c>
      <c r="K30" s="35">
        <v>11316</v>
      </c>
      <c r="L30" s="35">
        <f>I30+K30</f>
        <v>43050</v>
      </c>
      <c r="M30" s="76">
        <f>L30/G37</f>
        <v>0.938337801608579</v>
      </c>
    </row>
    <row r="31" spans="1:13" s="1" customFormat="1" ht="15.75" customHeight="1">
      <c r="A31" s="346"/>
      <c r="B31" s="389"/>
      <c r="C31" s="352"/>
      <c r="D31" s="344"/>
      <c r="E31" s="19"/>
      <c r="F31" s="358"/>
      <c r="G31" s="355">
        <v>45879</v>
      </c>
      <c r="H31" s="20" t="s">
        <v>17</v>
      </c>
      <c r="I31" s="21"/>
      <c r="J31" s="114"/>
      <c r="K31" s="22"/>
      <c r="L31" s="22"/>
      <c r="M31" s="23"/>
    </row>
    <row r="32" spans="1:13" s="1" customFormat="1" ht="15.75" customHeight="1">
      <c r="A32" s="346"/>
      <c r="B32" s="389"/>
      <c r="C32" s="352"/>
      <c r="D32" s="344"/>
      <c r="E32" s="19"/>
      <c r="F32" s="358"/>
      <c r="G32" s="356"/>
      <c r="H32" s="20" t="s">
        <v>74</v>
      </c>
      <c r="I32" s="21"/>
      <c r="J32" s="114"/>
      <c r="K32" s="22"/>
      <c r="L32" s="22"/>
      <c r="M32" s="23"/>
    </row>
    <row r="33" spans="1:13" s="1" customFormat="1" ht="15.75" customHeight="1">
      <c r="A33" s="346"/>
      <c r="B33" s="389"/>
      <c r="C33" s="352"/>
      <c r="D33" s="344"/>
      <c r="E33" s="19"/>
      <c r="F33" s="361"/>
      <c r="G33" s="49" t="s">
        <v>19</v>
      </c>
      <c r="H33" s="20" t="s">
        <v>20</v>
      </c>
      <c r="I33" s="21"/>
      <c r="J33" s="114"/>
      <c r="K33" s="22"/>
      <c r="L33" s="22"/>
      <c r="M33" s="23"/>
    </row>
    <row r="34" spans="1:13" s="1" customFormat="1" ht="15.75" customHeight="1">
      <c r="A34" s="346"/>
      <c r="B34" s="389"/>
      <c r="C34" s="352"/>
      <c r="D34" s="344"/>
      <c r="E34" s="19" t="s">
        <v>75</v>
      </c>
      <c r="F34" s="357">
        <v>2015</v>
      </c>
      <c r="G34" s="355">
        <v>0</v>
      </c>
      <c r="H34" s="20" t="s">
        <v>21</v>
      </c>
      <c r="I34" s="21"/>
      <c r="J34" s="114"/>
      <c r="K34" s="22"/>
      <c r="L34" s="22"/>
      <c r="M34" s="23"/>
    </row>
    <row r="35" spans="1:13" s="1" customFormat="1" ht="15.75" customHeight="1">
      <c r="A35" s="346"/>
      <c r="B35" s="389"/>
      <c r="C35" s="352"/>
      <c r="D35" s="344"/>
      <c r="E35" s="19"/>
      <c r="F35" s="358"/>
      <c r="G35" s="356"/>
      <c r="H35" s="20" t="s">
        <v>22</v>
      </c>
      <c r="I35" s="21"/>
      <c r="J35" s="114"/>
      <c r="K35" s="22"/>
      <c r="L35" s="22"/>
      <c r="M35" s="23"/>
    </row>
    <row r="36" spans="1:13" s="1" customFormat="1" ht="15.75" customHeight="1">
      <c r="A36" s="346"/>
      <c r="B36" s="389"/>
      <c r="C36" s="352"/>
      <c r="D36" s="344"/>
      <c r="E36" s="19"/>
      <c r="F36" s="358"/>
      <c r="G36" s="49" t="s">
        <v>23</v>
      </c>
      <c r="H36" s="20" t="s">
        <v>24</v>
      </c>
      <c r="I36" s="27">
        <v>31734</v>
      </c>
      <c r="J36" s="115">
        <v>11316</v>
      </c>
      <c r="K36" s="28">
        <f aca="true" t="shared" si="2" ref="K36:M37">K30+K32+K34</f>
        <v>11316</v>
      </c>
      <c r="L36" s="28">
        <f t="shared" si="2"/>
        <v>43050</v>
      </c>
      <c r="M36" s="119">
        <f t="shared" si="2"/>
        <v>0.938337801608579</v>
      </c>
    </row>
    <row r="37" spans="1:13" s="1" customFormat="1" ht="15.75" customHeight="1" thickBot="1">
      <c r="A37" s="347"/>
      <c r="B37" s="391"/>
      <c r="C37" s="353"/>
      <c r="D37" s="365"/>
      <c r="E37" s="38"/>
      <c r="F37" s="359"/>
      <c r="G37" s="51">
        <v>45879</v>
      </c>
      <c r="H37" s="31" t="s">
        <v>25</v>
      </c>
      <c r="I37" s="32">
        <v>0</v>
      </c>
      <c r="J37" s="116">
        <v>0</v>
      </c>
      <c r="K37" s="33">
        <f t="shared" si="2"/>
        <v>0</v>
      </c>
      <c r="L37" s="33">
        <f t="shared" si="2"/>
        <v>0</v>
      </c>
      <c r="M37" s="34">
        <f t="shared" si="2"/>
        <v>0</v>
      </c>
    </row>
    <row r="38" spans="1:13" ht="11.25" customHeight="1">
      <c r="A38" s="345">
        <v>5</v>
      </c>
      <c r="B38" s="348" t="s">
        <v>78</v>
      </c>
      <c r="C38" s="351">
        <v>71095</v>
      </c>
      <c r="D38" s="343" t="s">
        <v>152</v>
      </c>
      <c r="E38" s="13"/>
      <c r="F38" s="360">
        <v>2014</v>
      </c>
      <c r="G38" s="47" t="s">
        <v>15</v>
      </c>
      <c r="H38" s="15" t="s">
        <v>16</v>
      </c>
      <c r="I38" s="16">
        <v>0</v>
      </c>
      <c r="J38" s="113">
        <v>100000</v>
      </c>
      <c r="K38" s="35">
        <v>100000</v>
      </c>
      <c r="L38" s="35">
        <f>I38+K38</f>
        <v>100000</v>
      </c>
      <c r="M38" s="76">
        <f>L38/G45</f>
        <v>0.3333333333333333</v>
      </c>
    </row>
    <row r="39" spans="1:13" ht="11.25" customHeight="1">
      <c r="A39" s="346"/>
      <c r="B39" s="349"/>
      <c r="C39" s="352"/>
      <c r="D39" s="344"/>
      <c r="E39" s="19"/>
      <c r="F39" s="358"/>
      <c r="G39" s="355">
        <v>300000</v>
      </c>
      <c r="H39" s="20" t="s">
        <v>17</v>
      </c>
      <c r="I39" s="21"/>
      <c r="J39" s="114"/>
      <c r="K39" s="22"/>
      <c r="L39" s="22"/>
      <c r="M39" s="23"/>
    </row>
    <row r="40" spans="1:13" ht="11.25" customHeight="1">
      <c r="A40" s="346"/>
      <c r="B40" s="349"/>
      <c r="C40" s="352"/>
      <c r="D40" s="344"/>
      <c r="E40" s="19"/>
      <c r="F40" s="358"/>
      <c r="G40" s="356"/>
      <c r="H40" s="20" t="s">
        <v>74</v>
      </c>
      <c r="I40" s="21"/>
      <c r="J40" s="114"/>
      <c r="K40" s="22"/>
      <c r="L40" s="22"/>
      <c r="M40" s="23"/>
    </row>
    <row r="41" spans="1:13" ht="11.25" customHeight="1">
      <c r="A41" s="346"/>
      <c r="B41" s="349"/>
      <c r="C41" s="352"/>
      <c r="D41" s="344"/>
      <c r="E41" s="19"/>
      <c r="F41" s="361"/>
      <c r="G41" s="49" t="s">
        <v>19</v>
      </c>
      <c r="H41" s="20" t="s">
        <v>20</v>
      </c>
      <c r="I41" s="21"/>
      <c r="J41" s="114"/>
      <c r="K41" s="22"/>
      <c r="L41" s="22"/>
      <c r="M41" s="23"/>
    </row>
    <row r="42" spans="1:13" ht="11.25" customHeight="1">
      <c r="A42" s="346"/>
      <c r="B42" s="349"/>
      <c r="C42" s="352"/>
      <c r="D42" s="344"/>
      <c r="E42" s="19" t="s">
        <v>79</v>
      </c>
      <c r="F42" s="357">
        <v>2016</v>
      </c>
      <c r="G42" s="355">
        <v>0</v>
      </c>
      <c r="H42" s="20" t="s">
        <v>21</v>
      </c>
      <c r="I42" s="21"/>
      <c r="J42" s="114"/>
      <c r="K42" s="22"/>
      <c r="L42" s="22"/>
      <c r="M42" s="23"/>
    </row>
    <row r="43" spans="1:13" ht="11.25" customHeight="1">
      <c r="A43" s="346"/>
      <c r="B43" s="349"/>
      <c r="C43" s="352"/>
      <c r="D43" s="344"/>
      <c r="E43" s="19"/>
      <c r="F43" s="358"/>
      <c r="G43" s="356"/>
      <c r="H43" s="20" t="s">
        <v>22</v>
      </c>
      <c r="I43" s="21"/>
      <c r="J43" s="114"/>
      <c r="K43" s="22"/>
      <c r="L43" s="22"/>
      <c r="M43" s="23"/>
    </row>
    <row r="44" spans="1:13" ht="11.25" customHeight="1">
      <c r="A44" s="346"/>
      <c r="B44" s="349"/>
      <c r="C44" s="352"/>
      <c r="D44" s="344"/>
      <c r="E44" s="19"/>
      <c r="F44" s="358"/>
      <c r="G44" s="49" t="s">
        <v>23</v>
      </c>
      <c r="H44" s="20" t="s">
        <v>24</v>
      </c>
      <c r="I44" s="27">
        <v>0</v>
      </c>
      <c r="J44" s="115">
        <v>100000</v>
      </c>
      <c r="K44" s="28">
        <f aca="true" t="shared" si="3" ref="K44:M45">K38+K40+K42</f>
        <v>100000</v>
      </c>
      <c r="L44" s="28">
        <f t="shared" si="3"/>
        <v>100000</v>
      </c>
      <c r="M44" s="119">
        <f t="shared" si="3"/>
        <v>0.3333333333333333</v>
      </c>
    </row>
    <row r="45" spans="1:13" ht="11.25" customHeight="1" thickBot="1">
      <c r="A45" s="347"/>
      <c r="B45" s="350"/>
      <c r="C45" s="353"/>
      <c r="D45" s="365"/>
      <c r="E45" s="38"/>
      <c r="F45" s="359"/>
      <c r="G45" s="51">
        <v>300000</v>
      </c>
      <c r="H45" s="31" t="s">
        <v>25</v>
      </c>
      <c r="I45" s="32">
        <v>0</v>
      </c>
      <c r="J45" s="116">
        <v>0</v>
      </c>
      <c r="K45" s="33">
        <f t="shared" si="3"/>
        <v>0</v>
      </c>
      <c r="L45" s="33">
        <f t="shared" si="3"/>
        <v>0</v>
      </c>
      <c r="M45" s="34">
        <f t="shared" si="3"/>
        <v>0</v>
      </c>
    </row>
    <row r="46" spans="1:13" s="1" customFormat="1" ht="12" customHeight="1">
      <c r="A46" s="345">
        <v>6</v>
      </c>
      <c r="B46" s="382" t="s">
        <v>80</v>
      </c>
      <c r="C46" s="351">
        <v>71095</v>
      </c>
      <c r="D46" s="343" t="s">
        <v>145</v>
      </c>
      <c r="E46" s="13"/>
      <c r="F46" s="360">
        <v>2014</v>
      </c>
      <c r="G46" s="47" t="s">
        <v>15</v>
      </c>
      <c r="H46" s="15" t="s">
        <v>16</v>
      </c>
      <c r="I46" s="16"/>
      <c r="J46" s="113">
        <v>200000</v>
      </c>
      <c r="K46" s="35">
        <v>200000</v>
      </c>
      <c r="L46" s="35">
        <f>I46+K46</f>
        <v>200000</v>
      </c>
      <c r="M46" s="76">
        <f>L46/G53</f>
        <v>0.3472222222222222</v>
      </c>
    </row>
    <row r="47" spans="1:13" s="1" customFormat="1" ht="12" customHeight="1">
      <c r="A47" s="346"/>
      <c r="B47" s="383"/>
      <c r="C47" s="352"/>
      <c r="D47" s="344"/>
      <c r="E47" s="19"/>
      <c r="F47" s="358"/>
      <c r="G47" s="355">
        <v>576000</v>
      </c>
      <c r="H47" s="20" t="s">
        <v>17</v>
      </c>
      <c r="I47" s="21"/>
      <c r="J47" s="114"/>
      <c r="K47" s="22"/>
      <c r="L47" s="22"/>
      <c r="M47" s="23"/>
    </row>
    <row r="48" spans="1:13" s="1" customFormat="1" ht="12" customHeight="1">
      <c r="A48" s="346"/>
      <c r="B48" s="383"/>
      <c r="C48" s="352"/>
      <c r="D48" s="344"/>
      <c r="E48" s="19"/>
      <c r="F48" s="358"/>
      <c r="G48" s="356"/>
      <c r="H48" s="20" t="s">
        <v>18</v>
      </c>
      <c r="I48" s="21"/>
      <c r="J48" s="114"/>
      <c r="K48" s="22"/>
      <c r="L48" s="22"/>
      <c r="M48" s="23"/>
    </row>
    <row r="49" spans="1:13" s="1" customFormat="1" ht="12" customHeight="1">
      <c r="A49" s="346"/>
      <c r="B49" s="383"/>
      <c r="C49" s="352"/>
      <c r="D49" s="344"/>
      <c r="E49" s="19" t="s">
        <v>81</v>
      </c>
      <c r="F49" s="361"/>
      <c r="G49" s="49" t="s">
        <v>19</v>
      </c>
      <c r="H49" s="20" t="s">
        <v>20</v>
      </c>
      <c r="I49" s="21"/>
      <c r="J49" s="114"/>
      <c r="K49" s="22"/>
      <c r="L49" s="22"/>
      <c r="M49" s="23"/>
    </row>
    <row r="50" spans="1:13" s="1" customFormat="1" ht="12" customHeight="1">
      <c r="A50" s="346"/>
      <c r="B50" s="383"/>
      <c r="C50" s="352"/>
      <c r="D50" s="344"/>
      <c r="E50" s="19"/>
      <c r="F50" s="357">
        <v>2016</v>
      </c>
      <c r="G50" s="355">
        <v>0</v>
      </c>
      <c r="H50" s="20" t="s">
        <v>21</v>
      </c>
      <c r="I50" s="21"/>
      <c r="J50" s="114"/>
      <c r="K50" s="22"/>
      <c r="L50" s="22"/>
      <c r="M50" s="23"/>
    </row>
    <row r="51" spans="1:13" s="1" customFormat="1" ht="12" customHeight="1">
      <c r="A51" s="346"/>
      <c r="B51" s="383"/>
      <c r="C51" s="352"/>
      <c r="D51" s="344"/>
      <c r="E51" s="19"/>
      <c r="F51" s="358"/>
      <c r="G51" s="356"/>
      <c r="H51" s="20" t="s">
        <v>22</v>
      </c>
      <c r="I51" s="21"/>
      <c r="J51" s="114"/>
      <c r="K51" s="22"/>
      <c r="L51" s="22"/>
      <c r="M51" s="23"/>
    </row>
    <row r="52" spans="1:13" s="1" customFormat="1" ht="12" customHeight="1">
      <c r="A52" s="346"/>
      <c r="B52" s="383"/>
      <c r="C52" s="352"/>
      <c r="D52" s="344"/>
      <c r="E52" s="19"/>
      <c r="F52" s="358"/>
      <c r="G52" s="49" t="s">
        <v>23</v>
      </c>
      <c r="H52" s="20" t="s">
        <v>24</v>
      </c>
      <c r="I52" s="27">
        <v>0</v>
      </c>
      <c r="J52" s="115">
        <v>200000</v>
      </c>
      <c r="K52" s="28">
        <f aca="true" t="shared" si="4" ref="K52:M53">K46+K48+K50</f>
        <v>200000</v>
      </c>
      <c r="L52" s="28">
        <f t="shared" si="4"/>
        <v>200000</v>
      </c>
      <c r="M52" s="119">
        <f t="shared" si="4"/>
        <v>0.3472222222222222</v>
      </c>
    </row>
    <row r="53" spans="1:13" s="1" customFormat="1" ht="12" customHeight="1" thickBot="1">
      <c r="A53" s="347"/>
      <c r="B53" s="384"/>
      <c r="C53" s="353"/>
      <c r="D53" s="365"/>
      <c r="E53" s="38"/>
      <c r="F53" s="359"/>
      <c r="G53" s="51">
        <v>576000</v>
      </c>
      <c r="H53" s="31" t="s">
        <v>25</v>
      </c>
      <c r="I53" s="32">
        <v>0</v>
      </c>
      <c r="J53" s="116">
        <v>0</v>
      </c>
      <c r="K53" s="33">
        <f t="shared" si="4"/>
        <v>0</v>
      </c>
      <c r="L53" s="33">
        <f t="shared" si="4"/>
        <v>0</v>
      </c>
      <c r="M53" s="34">
        <f t="shared" si="4"/>
        <v>0</v>
      </c>
    </row>
    <row r="54" spans="1:13" s="1" customFormat="1" ht="12.75">
      <c r="A54" s="345">
        <v>7</v>
      </c>
      <c r="B54" s="348" t="s">
        <v>82</v>
      </c>
      <c r="C54" s="343">
        <v>71095</v>
      </c>
      <c r="D54" s="343" t="s">
        <v>153</v>
      </c>
      <c r="E54" s="13"/>
      <c r="F54" s="360">
        <v>2014</v>
      </c>
      <c r="G54" s="47" t="s">
        <v>15</v>
      </c>
      <c r="H54" s="15" t="s">
        <v>16</v>
      </c>
      <c r="I54" s="16"/>
      <c r="J54" s="113">
        <v>21125</v>
      </c>
      <c r="K54" s="35">
        <v>16845</v>
      </c>
      <c r="L54" s="35">
        <f>I54+K54</f>
        <v>16845</v>
      </c>
      <c r="M54" s="76">
        <f>L54/G61</f>
        <v>0.05850989927058006</v>
      </c>
    </row>
    <row r="55" spans="1:13" s="1" customFormat="1" ht="10.5" customHeight="1">
      <c r="A55" s="346"/>
      <c r="B55" s="349"/>
      <c r="C55" s="344"/>
      <c r="D55" s="344"/>
      <c r="E55" s="19"/>
      <c r="F55" s="358"/>
      <c r="G55" s="355">
        <v>287900</v>
      </c>
      <c r="H55" s="20" t="s">
        <v>17</v>
      </c>
      <c r="I55" s="21"/>
      <c r="J55" s="114">
        <v>16000</v>
      </c>
      <c r="K55" s="22"/>
      <c r="L55" s="22"/>
      <c r="M55" s="23"/>
    </row>
    <row r="56" spans="1:13" s="1" customFormat="1" ht="10.5" customHeight="1">
      <c r="A56" s="346"/>
      <c r="B56" s="349"/>
      <c r="C56" s="344"/>
      <c r="D56" s="344"/>
      <c r="E56" s="19"/>
      <c r="F56" s="358"/>
      <c r="G56" s="356"/>
      <c r="H56" s="20" t="s">
        <v>18</v>
      </c>
      <c r="I56" s="21"/>
      <c r="J56" s="114"/>
      <c r="K56" s="22"/>
      <c r="L56" s="22"/>
      <c r="M56" s="23"/>
    </row>
    <row r="57" spans="1:13" s="1" customFormat="1" ht="11.25" customHeight="1">
      <c r="A57" s="346"/>
      <c r="B57" s="349"/>
      <c r="C57" s="344"/>
      <c r="D57" s="344"/>
      <c r="E57" s="19"/>
      <c r="F57" s="361"/>
      <c r="G57" s="49" t="s">
        <v>19</v>
      </c>
      <c r="H57" s="20" t="s">
        <v>20</v>
      </c>
      <c r="I57" s="21"/>
      <c r="J57" s="114"/>
      <c r="K57" s="22"/>
      <c r="L57" s="22"/>
      <c r="M57" s="23"/>
    </row>
    <row r="58" spans="1:13" s="1" customFormat="1" ht="12.75">
      <c r="A58" s="346"/>
      <c r="B58" s="349"/>
      <c r="C58" s="344"/>
      <c r="D58" s="344"/>
      <c r="E58" s="19"/>
      <c r="F58" s="357">
        <v>2016</v>
      </c>
      <c r="G58" s="355"/>
      <c r="H58" s="20" t="s">
        <v>21</v>
      </c>
      <c r="I58" s="21"/>
      <c r="J58" s="114">
        <v>23500</v>
      </c>
      <c r="K58" s="22"/>
      <c r="L58" s="22">
        <f>I58+K58</f>
        <v>0</v>
      </c>
      <c r="M58" s="23"/>
    </row>
    <row r="59" spans="1:13" s="1" customFormat="1" ht="12.75">
      <c r="A59" s="346"/>
      <c r="B59" s="349"/>
      <c r="C59" s="344"/>
      <c r="D59" s="344"/>
      <c r="E59" s="19"/>
      <c r="F59" s="358"/>
      <c r="G59" s="356"/>
      <c r="H59" s="20" t="s">
        <v>22</v>
      </c>
      <c r="I59" s="21"/>
      <c r="J59" s="114"/>
      <c r="K59" s="22"/>
      <c r="L59" s="22"/>
      <c r="M59" s="23"/>
    </row>
    <row r="60" spans="1:13" s="1" customFormat="1" ht="12.75">
      <c r="A60" s="346"/>
      <c r="B60" s="349"/>
      <c r="C60" s="344"/>
      <c r="D60" s="344"/>
      <c r="E60" s="19"/>
      <c r="F60" s="358"/>
      <c r="G60" s="49" t="s">
        <v>23</v>
      </c>
      <c r="H60" s="20" t="s">
        <v>24</v>
      </c>
      <c r="I60" s="27">
        <v>0</v>
      </c>
      <c r="J60" s="115">
        <v>44625</v>
      </c>
      <c r="K60" s="28">
        <f aca="true" t="shared" si="5" ref="K60:M61">K54+K56+K58</f>
        <v>16845</v>
      </c>
      <c r="L60" s="28">
        <f t="shared" si="5"/>
        <v>16845</v>
      </c>
      <c r="M60" s="119">
        <f t="shared" si="5"/>
        <v>0.05850989927058006</v>
      </c>
    </row>
    <row r="61" spans="1:13" s="1" customFormat="1" ht="13.5" thickBot="1">
      <c r="A61" s="347"/>
      <c r="B61" s="350"/>
      <c r="C61" s="365"/>
      <c r="D61" s="365"/>
      <c r="E61" s="38"/>
      <c r="F61" s="359"/>
      <c r="G61" s="51">
        <f>SUM(G55)</f>
        <v>287900</v>
      </c>
      <c r="H61" s="31" t="s">
        <v>25</v>
      </c>
      <c r="I61" s="32">
        <v>0</v>
      </c>
      <c r="J61" s="116">
        <v>16000</v>
      </c>
      <c r="K61" s="33">
        <f t="shared" si="5"/>
        <v>0</v>
      </c>
      <c r="L61" s="33">
        <f t="shared" si="5"/>
        <v>0</v>
      </c>
      <c r="M61" s="119">
        <f t="shared" si="5"/>
        <v>0</v>
      </c>
    </row>
    <row r="62" spans="1:13" s="1" customFormat="1" ht="11.25" customHeight="1">
      <c r="A62" s="345">
        <v>8</v>
      </c>
      <c r="B62" s="348" t="s">
        <v>83</v>
      </c>
      <c r="C62" s="343" t="s">
        <v>143</v>
      </c>
      <c r="D62" s="343" t="s">
        <v>153</v>
      </c>
      <c r="E62" s="13"/>
      <c r="F62" s="360">
        <v>2012</v>
      </c>
      <c r="G62" s="47" t="s">
        <v>15</v>
      </c>
      <c r="H62" s="15" t="s">
        <v>16</v>
      </c>
      <c r="I62" s="16">
        <v>600000</v>
      </c>
      <c r="J62" s="113">
        <v>210000</v>
      </c>
      <c r="K62" s="35">
        <v>210000</v>
      </c>
      <c r="L62" s="35">
        <f>I62+K62</f>
        <v>810000</v>
      </c>
      <c r="M62" s="76">
        <f>L62/G69</f>
        <v>1</v>
      </c>
    </row>
    <row r="63" spans="1:13" s="1" customFormat="1" ht="11.25" customHeight="1">
      <c r="A63" s="346"/>
      <c r="B63" s="349"/>
      <c r="C63" s="344"/>
      <c r="D63" s="344"/>
      <c r="E63" s="19"/>
      <c r="F63" s="358"/>
      <c r="G63" s="355">
        <v>810000</v>
      </c>
      <c r="H63" s="20" t="s">
        <v>17</v>
      </c>
      <c r="I63" s="21"/>
      <c r="J63" s="114"/>
      <c r="K63" s="22"/>
      <c r="L63" s="22"/>
      <c r="M63" s="23"/>
    </row>
    <row r="64" spans="1:13" s="1" customFormat="1" ht="11.25" customHeight="1">
      <c r="A64" s="346"/>
      <c r="B64" s="349"/>
      <c r="C64" s="344"/>
      <c r="D64" s="344"/>
      <c r="E64" s="19"/>
      <c r="F64" s="358"/>
      <c r="G64" s="356"/>
      <c r="H64" s="20" t="s">
        <v>18</v>
      </c>
      <c r="I64" s="21"/>
      <c r="J64" s="114"/>
      <c r="K64" s="22"/>
      <c r="L64" s="22"/>
      <c r="M64" s="23"/>
    </row>
    <row r="65" spans="1:13" s="1" customFormat="1" ht="11.25" customHeight="1">
      <c r="A65" s="346"/>
      <c r="B65" s="349"/>
      <c r="C65" s="344"/>
      <c r="D65" s="344"/>
      <c r="E65" s="19"/>
      <c r="F65" s="361"/>
      <c r="G65" s="49" t="s">
        <v>19</v>
      </c>
      <c r="H65" s="20" t="s">
        <v>20</v>
      </c>
      <c r="I65" s="21"/>
      <c r="J65" s="114"/>
      <c r="K65" s="22"/>
      <c r="L65" s="22"/>
      <c r="M65" s="23"/>
    </row>
    <row r="66" spans="1:13" s="1" customFormat="1" ht="11.25" customHeight="1">
      <c r="A66" s="346"/>
      <c r="B66" s="349"/>
      <c r="C66" s="344"/>
      <c r="D66" s="344"/>
      <c r="E66" s="19"/>
      <c r="F66" s="357">
        <v>2014</v>
      </c>
      <c r="G66" s="355">
        <v>0</v>
      </c>
      <c r="H66" s="20" t="s">
        <v>21</v>
      </c>
      <c r="I66" s="21"/>
      <c r="J66" s="114"/>
      <c r="K66" s="22"/>
      <c r="L66" s="22"/>
      <c r="M66" s="23"/>
    </row>
    <row r="67" spans="1:13" s="1" customFormat="1" ht="11.25" customHeight="1">
      <c r="A67" s="346"/>
      <c r="B67" s="349"/>
      <c r="C67" s="344"/>
      <c r="D67" s="344"/>
      <c r="E67" s="19"/>
      <c r="F67" s="358"/>
      <c r="G67" s="356"/>
      <c r="H67" s="20" t="s">
        <v>22</v>
      </c>
      <c r="I67" s="21"/>
      <c r="J67" s="114"/>
      <c r="K67" s="22"/>
      <c r="L67" s="22"/>
      <c r="M67" s="23"/>
    </row>
    <row r="68" spans="1:13" s="1" customFormat="1" ht="11.25" customHeight="1">
      <c r="A68" s="346"/>
      <c r="B68" s="349"/>
      <c r="C68" s="344"/>
      <c r="D68" s="344"/>
      <c r="E68" s="19"/>
      <c r="F68" s="358"/>
      <c r="G68" s="49" t="s">
        <v>23</v>
      </c>
      <c r="H68" s="20" t="s">
        <v>24</v>
      </c>
      <c r="I68" s="27">
        <v>600000</v>
      </c>
      <c r="J68" s="115">
        <v>210000</v>
      </c>
      <c r="K68" s="28">
        <f aca="true" t="shared" si="6" ref="K68:M69">K62+K64+K66</f>
        <v>210000</v>
      </c>
      <c r="L68" s="28">
        <f t="shared" si="6"/>
        <v>810000</v>
      </c>
      <c r="M68" s="119">
        <f t="shared" si="6"/>
        <v>1</v>
      </c>
    </row>
    <row r="69" spans="1:13" s="1" customFormat="1" ht="11.25" customHeight="1" thickBot="1">
      <c r="A69" s="347"/>
      <c r="B69" s="350"/>
      <c r="C69" s="365"/>
      <c r="D69" s="365"/>
      <c r="E69" s="38"/>
      <c r="F69" s="359"/>
      <c r="G69" s="51">
        <v>810000</v>
      </c>
      <c r="H69" s="31" t="s">
        <v>25</v>
      </c>
      <c r="I69" s="32">
        <v>0</v>
      </c>
      <c r="J69" s="116">
        <v>0</v>
      </c>
      <c r="K69" s="33">
        <f t="shared" si="6"/>
        <v>0</v>
      </c>
      <c r="L69" s="33">
        <f t="shared" si="6"/>
        <v>0</v>
      </c>
      <c r="M69" s="34">
        <f t="shared" si="6"/>
        <v>0</v>
      </c>
    </row>
    <row r="70" spans="1:13" s="1" customFormat="1" ht="11.25" customHeight="1">
      <c r="A70" s="345">
        <v>9</v>
      </c>
      <c r="B70" s="348" t="s">
        <v>84</v>
      </c>
      <c r="C70" s="343" t="s">
        <v>85</v>
      </c>
      <c r="D70" s="343" t="s">
        <v>153</v>
      </c>
      <c r="E70" s="13"/>
      <c r="F70" s="360">
        <v>2014</v>
      </c>
      <c r="G70" s="47" t="s">
        <v>15</v>
      </c>
      <c r="H70" s="15" t="s">
        <v>16</v>
      </c>
      <c r="I70" s="16"/>
      <c r="J70" s="113">
        <v>210000</v>
      </c>
      <c r="K70" s="35">
        <v>210000</v>
      </c>
      <c r="L70" s="35">
        <f>I70+K70</f>
        <v>210000</v>
      </c>
      <c r="M70" s="76">
        <f>L70/G77</f>
        <v>0.3333333333333333</v>
      </c>
    </row>
    <row r="71" spans="1:13" s="1" customFormat="1" ht="11.25" customHeight="1">
      <c r="A71" s="346"/>
      <c r="B71" s="349"/>
      <c r="C71" s="344"/>
      <c r="D71" s="344"/>
      <c r="E71" s="19"/>
      <c r="F71" s="358"/>
      <c r="G71" s="355">
        <v>630000</v>
      </c>
      <c r="H71" s="20" t="s">
        <v>17</v>
      </c>
      <c r="I71" s="21"/>
      <c r="J71" s="114"/>
      <c r="K71" s="22"/>
      <c r="L71" s="22"/>
      <c r="M71" s="23"/>
    </row>
    <row r="72" spans="1:13" s="1" customFormat="1" ht="11.25" customHeight="1">
      <c r="A72" s="346"/>
      <c r="B72" s="349"/>
      <c r="C72" s="344"/>
      <c r="D72" s="344"/>
      <c r="E72" s="19"/>
      <c r="F72" s="358"/>
      <c r="G72" s="356"/>
      <c r="H72" s="20" t="s">
        <v>18</v>
      </c>
      <c r="I72" s="21"/>
      <c r="J72" s="114"/>
      <c r="K72" s="22"/>
      <c r="L72" s="22"/>
      <c r="M72" s="23"/>
    </row>
    <row r="73" spans="1:13" s="1" customFormat="1" ht="11.25" customHeight="1">
      <c r="A73" s="346"/>
      <c r="B73" s="349"/>
      <c r="C73" s="344"/>
      <c r="D73" s="344"/>
      <c r="E73" s="19"/>
      <c r="F73" s="361"/>
      <c r="G73" s="49" t="s">
        <v>19</v>
      </c>
      <c r="H73" s="20" t="s">
        <v>20</v>
      </c>
      <c r="I73" s="21"/>
      <c r="J73" s="114"/>
      <c r="K73" s="22"/>
      <c r="L73" s="22"/>
      <c r="M73" s="23"/>
    </row>
    <row r="74" spans="1:13" s="1" customFormat="1" ht="11.25" customHeight="1">
      <c r="A74" s="346"/>
      <c r="B74" s="349"/>
      <c r="C74" s="344"/>
      <c r="D74" s="344"/>
      <c r="E74" s="19"/>
      <c r="F74" s="357">
        <v>2015</v>
      </c>
      <c r="G74" s="355">
        <v>0</v>
      </c>
      <c r="H74" s="20" t="s">
        <v>21</v>
      </c>
      <c r="I74" s="21"/>
      <c r="J74" s="114"/>
      <c r="K74" s="22"/>
      <c r="L74" s="22"/>
      <c r="M74" s="23"/>
    </row>
    <row r="75" spans="1:13" s="1" customFormat="1" ht="11.25" customHeight="1">
      <c r="A75" s="346"/>
      <c r="B75" s="349"/>
      <c r="C75" s="344"/>
      <c r="D75" s="344"/>
      <c r="E75" s="19"/>
      <c r="F75" s="358"/>
      <c r="G75" s="356"/>
      <c r="H75" s="20" t="s">
        <v>22</v>
      </c>
      <c r="I75" s="21"/>
      <c r="J75" s="114"/>
      <c r="K75" s="22"/>
      <c r="L75" s="22"/>
      <c r="M75" s="23"/>
    </row>
    <row r="76" spans="1:13" s="1" customFormat="1" ht="11.25" customHeight="1">
      <c r="A76" s="346"/>
      <c r="B76" s="349"/>
      <c r="C76" s="344"/>
      <c r="D76" s="344"/>
      <c r="E76" s="19"/>
      <c r="F76" s="358"/>
      <c r="G76" s="49" t="s">
        <v>23</v>
      </c>
      <c r="H76" s="20" t="s">
        <v>24</v>
      </c>
      <c r="I76" s="27">
        <v>0</v>
      </c>
      <c r="J76" s="115">
        <v>210000</v>
      </c>
      <c r="K76" s="28">
        <f aca="true" t="shared" si="7" ref="K76:M77">K70+K72+K74</f>
        <v>210000</v>
      </c>
      <c r="L76" s="28">
        <f t="shared" si="7"/>
        <v>210000</v>
      </c>
      <c r="M76" s="119">
        <f t="shared" si="7"/>
        <v>0.3333333333333333</v>
      </c>
    </row>
    <row r="77" spans="1:13" s="1" customFormat="1" ht="11.25" customHeight="1" thickBot="1">
      <c r="A77" s="347"/>
      <c r="B77" s="350"/>
      <c r="C77" s="365"/>
      <c r="D77" s="365"/>
      <c r="E77" s="38"/>
      <c r="F77" s="359"/>
      <c r="G77" s="51">
        <v>630000</v>
      </c>
      <c r="H77" s="31" t="s">
        <v>25</v>
      </c>
      <c r="I77" s="32">
        <v>0</v>
      </c>
      <c r="J77" s="116">
        <v>0</v>
      </c>
      <c r="K77" s="33">
        <f t="shared" si="7"/>
        <v>0</v>
      </c>
      <c r="L77" s="33">
        <f t="shared" si="7"/>
        <v>0</v>
      </c>
      <c r="M77" s="34">
        <f t="shared" si="7"/>
        <v>0</v>
      </c>
    </row>
    <row r="78" spans="1:13" s="1" customFormat="1" ht="12.75" customHeight="1">
      <c r="A78" s="345">
        <v>10</v>
      </c>
      <c r="B78" s="348" t="s">
        <v>87</v>
      </c>
      <c r="C78" s="351">
        <v>75412</v>
      </c>
      <c r="D78" s="343" t="s">
        <v>154</v>
      </c>
      <c r="E78" s="13"/>
      <c r="F78" s="360">
        <v>2013</v>
      </c>
      <c r="G78" s="47" t="s">
        <v>15</v>
      </c>
      <c r="H78" s="15" t="s">
        <v>16</v>
      </c>
      <c r="I78" s="16">
        <v>98000</v>
      </c>
      <c r="J78" s="113">
        <v>89000</v>
      </c>
      <c r="K78" s="35">
        <v>9622</v>
      </c>
      <c r="L78" s="35">
        <f>I78+K78</f>
        <v>107622</v>
      </c>
      <c r="M78" s="76">
        <f>L78/G85</f>
        <v>0.23705286343612333</v>
      </c>
    </row>
    <row r="79" spans="1:13" s="1" customFormat="1" ht="12.75">
      <c r="A79" s="346"/>
      <c r="B79" s="349"/>
      <c r="C79" s="352"/>
      <c r="D79" s="344"/>
      <c r="E79" s="19"/>
      <c r="F79" s="358"/>
      <c r="G79" s="355">
        <v>454000</v>
      </c>
      <c r="H79" s="20" t="s">
        <v>17</v>
      </c>
      <c r="I79" s="21"/>
      <c r="J79" s="114"/>
      <c r="K79" s="22"/>
      <c r="L79" s="22"/>
      <c r="M79" s="23"/>
    </row>
    <row r="80" spans="1:13" s="1" customFormat="1" ht="12.75">
      <c r="A80" s="346"/>
      <c r="B80" s="349"/>
      <c r="C80" s="352"/>
      <c r="D80" s="344"/>
      <c r="E80" s="19"/>
      <c r="F80" s="358"/>
      <c r="G80" s="356"/>
      <c r="H80" s="20" t="s">
        <v>18</v>
      </c>
      <c r="I80" s="21"/>
      <c r="J80" s="114"/>
      <c r="K80" s="22"/>
      <c r="L80" s="22"/>
      <c r="M80" s="23"/>
    </row>
    <row r="81" spans="1:13" s="1" customFormat="1" ht="11.25" customHeight="1">
      <c r="A81" s="346"/>
      <c r="B81" s="349"/>
      <c r="C81" s="352"/>
      <c r="D81" s="344"/>
      <c r="E81" s="19"/>
      <c r="F81" s="361"/>
      <c r="G81" s="49" t="s">
        <v>19</v>
      </c>
      <c r="H81" s="20" t="s">
        <v>20</v>
      </c>
      <c r="I81" s="21"/>
      <c r="J81" s="114"/>
      <c r="K81" s="22"/>
      <c r="L81" s="22"/>
      <c r="M81" s="23"/>
    </row>
    <row r="82" spans="1:13" s="1" customFormat="1" ht="12.75">
      <c r="A82" s="346"/>
      <c r="B82" s="349"/>
      <c r="C82" s="352"/>
      <c r="D82" s="344"/>
      <c r="E82" s="19" t="s">
        <v>86</v>
      </c>
      <c r="F82" s="357">
        <v>2017</v>
      </c>
      <c r="G82" s="355">
        <v>0</v>
      </c>
      <c r="H82" s="20" t="s">
        <v>21</v>
      </c>
      <c r="I82" s="21"/>
      <c r="J82" s="114"/>
      <c r="K82" s="22"/>
      <c r="L82" s="22"/>
      <c r="M82" s="23"/>
    </row>
    <row r="83" spans="1:13" s="1" customFormat="1" ht="12.75">
      <c r="A83" s="346"/>
      <c r="B83" s="349"/>
      <c r="C83" s="352"/>
      <c r="D83" s="344"/>
      <c r="E83" s="19"/>
      <c r="F83" s="358"/>
      <c r="G83" s="356"/>
      <c r="H83" s="20" t="s">
        <v>22</v>
      </c>
      <c r="I83" s="21"/>
      <c r="J83" s="114"/>
      <c r="K83" s="22"/>
      <c r="L83" s="22"/>
      <c r="M83" s="23"/>
    </row>
    <row r="84" spans="1:13" s="1" customFormat="1" ht="12.75">
      <c r="A84" s="346"/>
      <c r="B84" s="349"/>
      <c r="C84" s="352"/>
      <c r="D84" s="344"/>
      <c r="E84" s="19"/>
      <c r="F84" s="358"/>
      <c r="G84" s="49" t="s">
        <v>23</v>
      </c>
      <c r="H84" s="20" t="s">
        <v>24</v>
      </c>
      <c r="I84" s="27">
        <v>98000</v>
      </c>
      <c r="J84" s="115">
        <v>89000</v>
      </c>
      <c r="K84" s="28">
        <f aca="true" t="shared" si="8" ref="K84:M85">K78+K80+K82</f>
        <v>9622</v>
      </c>
      <c r="L84" s="28">
        <f t="shared" si="8"/>
        <v>107622</v>
      </c>
      <c r="M84" s="119">
        <f t="shared" si="8"/>
        <v>0.23705286343612333</v>
      </c>
    </row>
    <row r="85" spans="1:13" s="1" customFormat="1" ht="13.5" thickBot="1">
      <c r="A85" s="347"/>
      <c r="B85" s="350"/>
      <c r="C85" s="353"/>
      <c r="D85" s="365"/>
      <c r="E85" s="38"/>
      <c r="F85" s="359"/>
      <c r="G85" s="51">
        <v>454000</v>
      </c>
      <c r="H85" s="31" t="s">
        <v>25</v>
      </c>
      <c r="I85" s="32">
        <v>0</v>
      </c>
      <c r="J85" s="116">
        <v>0</v>
      </c>
      <c r="K85" s="33">
        <f t="shared" si="8"/>
        <v>0</v>
      </c>
      <c r="L85" s="33">
        <f t="shared" si="8"/>
        <v>0</v>
      </c>
      <c r="M85" s="34">
        <f t="shared" si="8"/>
        <v>0</v>
      </c>
    </row>
    <row r="86" spans="1:13" s="1" customFormat="1" ht="14.25" customHeight="1">
      <c r="A86" s="345">
        <v>11</v>
      </c>
      <c r="B86" s="348" t="s">
        <v>88</v>
      </c>
      <c r="C86" s="351">
        <v>75421</v>
      </c>
      <c r="D86" s="343" t="s">
        <v>154</v>
      </c>
      <c r="E86" s="13"/>
      <c r="F86" s="360">
        <v>2011</v>
      </c>
      <c r="G86" s="47" t="s">
        <v>15</v>
      </c>
      <c r="H86" s="15" t="s">
        <v>16</v>
      </c>
      <c r="I86" s="16">
        <v>973500</v>
      </c>
      <c r="J86" s="113">
        <v>480000</v>
      </c>
      <c r="K86" s="35">
        <v>204000</v>
      </c>
      <c r="L86" s="35">
        <f>I86+K86</f>
        <v>1177500</v>
      </c>
      <c r="M86" s="76">
        <f>L86/G93</f>
        <v>0.39867953275774504</v>
      </c>
    </row>
    <row r="87" spans="1:13" s="1" customFormat="1" ht="14.25" customHeight="1">
      <c r="A87" s="346"/>
      <c r="B87" s="349"/>
      <c r="C87" s="352"/>
      <c r="D87" s="344"/>
      <c r="E87" s="19"/>
      <c r="F87" s="358"/>
      <c r="G87" s="355">
        <v>2953500</v>
      </c>
      <c r="H87" s="20" t="s">
        <v>17</v>
      </c>
      <c r="I87" s="21"/>
      <c r="J87" s="114"/>
      <c r="K87" s="22"/>
      <c r="L87" s="22"/>
      <c r="M87" s="23"/>
    </row>
    <row r="88" spans="1:13" s="1" customFormat="1" ht="14.25" customHeight="1">
      <c r="A88" s="346"/>
      <c r="B88" s="349"/>
      <c r="C88" s="352"/>
      <c r="D88" s="344"/>
      <c r="E88" s="19"/>
      <c r="F88" s="358"/>
      <c r="G88" s="356"/>
      <c r="H88" s="20" t="s">
        <v>18</v>
      </c>
      <c r="I88" s="21"/>
      <c r="J88" s="114"/>
      <c r="K88" s="22"/>
      <c r="L88" s="22"/>
      <c r="M88" s="23"/>
    </row>
    <row r="89" spans="1:13" s="1" customFormat="1" ht="14.25" customHeight="1">
      <c r="A89" s="346"/>
      <c r="B89" s="349"/>
      <c r="C89" s="352"/>
      <c r="D89" s="344"/>
      <c r="E89" s="19"/>
      <c r="F89" s="361"/>
      <c r="G89" s="49" t="s">
        <v>19</v>
      </c>
      <c r="H89" s="20" t="s">
        <v>20</v>
      </c>
      <c r="I89" s="21"/>
      <c r="J89" s="114"/>
      <c r="K89" s="22"/>
      <c r="L89" s="22"/>
      <c r="M89" s="23"/>
    </row>
    <row r="90" spans="1:13" s="1" customFormat="1" ht="14.25" customHeight="1">
      <c r="A90" s="346"/>
      <c r="B90" s="349"/>
      <c r="C90" s="352"/>
      <c r="D90" s="344"/>
      <c r="E90" s="19" t="s">
        <v>86</v>
      </c>
      <c r="F90" s="357">
        <v>2017</v>
      </c>
      <c r="G90" s="355">
        <v>0</v>
      </c>
      <c r="H90" s="20" t="s">
        <v>21</v>
      </c>
      <c r="I90" s="21"/>
      <c r="J90" s="114"/>
      <c r="K90" s="22"/>
      <c r="L90" s="22"/>
      <c r="M90" s="23"/>
    </row>
    <row r="91" spans="1:13" s="1" customFormat="1" ht="14.25" customHeight="1">
      <c r="A91" s="346"/>
      <c r="B91" s="349"/>
      <c r="C91" s="352"/>
      <c r="D91" s="344"/>
      <c r="E91" s="19"/>
      <c r="F91" s="358"/>
      <c r="G91" s="356"/>
      <c r="H91" s="20" t="s">
        <v>22</v>
      </c>
      <c r="I91" s="21"/>
      <c r="J91" s="114"/>
      <c r="K91" s="22"/>
      <c r="L91" s="22"/>
      <c r="M91" s="23"/>
    </row>
    <row r="92" spans="1:13" s="1" customFormat="1" ht="14.25" customHeight="1">
      <c r="A92" s="346"/>
      <c r="B92" s="349"/>
      <c r="C92" s="352"/>
      <c r="D92" s="344"/>
      <c r="E92" s="19"/>
      <c r="F92" s="358"/>
      <c r="G92" s="49" t="s">
        <v>23</v>
      </c>
      <c r="H92" s="20" t="s">
        <v>24</v>
      </c>
      <c r="I92" s="27">
        <v>973500</v>
      </c>
      <c r="J92" s="115">
        <v>480000</v>
      </c>
      <c r="K92" s="28">
        <f aca="true" t="shared" si="9" ref="K92:M93">K86+K88+K90</f>
        <v>204000</v>
      </c>
      <c r="L92" s="28">
        <f t="shared" si="9"/>
        <v>1177500</v>
      </c>
      <c r="M92" s="119">
        <f t="shared" si="9"/>
        <v>0.39867953275774504</v>
      </c>
    </row>
    <row r="93" spans="1:13" s="1" customFormat="1" ht="14.25" customHeight="1" thickBot="1">
      <c r="A93" s="347"/>
      <c r="B93" s="350"/>
      <c r="C93" s="353"/>
      <c r="D93" s="365"/>
      <c r="E93" s="38"/>
      <c r="F93" s="359"/>
      <c r="G93" s="51">
        <v>2953500</v>
      </c>
      <c r="H93" s="31" t="s">
        <v>25</v>
      </c>
      <c r="I93" s="32">
        <v>0</v>
      </c>
      <c r="J93" s="116">
        <v>0</v>
      </c>
      <c r="K93" s="33">
        <f t="shared" si="9"/>
        <v>0</v>
      </c>
      <c r="L93" s="33">
        <f t="shared" si="9"/>
        <v>0</v>
      </c>
      <c r="M93" s="34">
        <f t="shared" si="9"/>
        <v>0</v>
      </c>
    </row>
    <row r="94" spans="1:13" ht="14.25" customHeight="1">
      <c r="A94" s="345">
        <v>12</v>
      </c>
      <c r="B94" s="348" t="s">
        <v>89</v>
      </c>
      <c r="C94" s="351">
        <v>75495</v>
      </c>
      <c r="D94" s="343" t="s">
        <v>154</v>
      </c>
      <c r="E94" s="13"/>
      <c r="F94" s="360">
        <v>2011</v>
      </c>
      <c r="G94" s="47" t="s">
        <v>15</v>
      </c>
      <c r="H94" s="15" t="s">
        <v>16</v>
      </c>
      <c r="I94" s="16">
        <v>140000</v>
      </c>
      <c r="J94" s="113">
        <v>20000</v>
      </c>
      <c r="K94" s="35">
        <v>10000</v>
      </c>
      <c r="L94" s="35">
        <f>I94+K94</f>
        <v>150000</v>
      </c>
      <c r="M94" s="76">
        <f>L94/G101</f>
        <v>0.6382978723404256</v>
      </c>
    </row>
    <row r="95" spans="1:13" ht="14.25" customHeight="1">
      <c r="A95" s="346"/>
      <c r="B95" s="349"/>
      <c r="C95" s="352"/>
      <c r="D95" s="344"/>
      <c r="E95" s="19"/>
      <c r="F95" s="358"/>
      <c r="G95" s="355">
        <v>235000</v>
      </c>
      <c r="H95" s="20" t="s">
        <v>17</v>
      </c>
      <c r="I95" s="21"/>
      <c r="J95" s="114"/>
      <c r="K95" s="22"/>
      <c r="L95" s="22"/>
      <c r="M95" s="23"/>
    </row>
    <row r="96" spans="1:13" ht="14.25" customHeight="1">
      <c r="A96" s="346"/>
      <c r="B96" s="349"/>
      <c r="C96" s="352"/>
      <c r="D96" s="344"/>
      <c r="E96" s="19"/>
      <c r="F96" s="358"/>
      <c r="G96" s="356"/>
      <c r="H96" s="20" t="s">
        <v>18</v>
      </c>
      <c r="I96" s="21"/>
      <c r="J96" s="114"/>
      <c r="K96" s="22"/>
      <c r="L96" s="22"/>
      <c r="M96" s="23"/>
    </row>
    <row r="97" spans="1:13" ht="14.25" customHeight="1">
      <c r="A97" s="346"/>
      <c r="B97" s="349"/>
      <c r="C97" s="352"/>
      <c r="D97" s="344"/>
      <c r="E97" s="19"/>
      <c r="F97" s="361"/>
      <c r="G97" s="49" t="s">
        <v>19</v>
      </c>
      <c r="H97" s="20" t="s">
        <v>20</v>
      </c>
      <c r="I97" s="21"/>
      <c r="J97" s="114"/>
      <c r="K97" s="22"/>
      <c r="L97" s="22"/>
      <c r="M97" s="23"/>
    </row>
    <row r="98" spans="1:13" ht="14.25" customHeight="1">
      <c r="A98" s="346"/>
      <c r="B98" s="349"/>
      <c r="C98" s="352"/>
      <c r="D98" s="344"/>
      <c r="E98" s="19" t="s">
        <v>86</v>
      </c>
      <c r="F98" s="357">
        <v>2017</v>
      </c>
      <c r="G98" s="355">
        <v>0</v>
      </c>
      <c r="H98" s="20" t="s">
        <v>21</v>
      </c>
      <c r="I98" s="21"/>
      <c r="J98" s="114"/>
      <c r="K98" s="22"/>
      <c r="L98" s="22"/>
      <c r="M98" s="23"/>
    </row>
    <row r="99" spans="1:13" ht="14.25" customHeight="1">
      <c r="A99" s="346"/>
      <c r="B99" s="349"/>
      <c r="C99" s="352"/>
      <c r="D99" s="344"/>
      <c r="E99" s="19"/>
      <c r="F99" s="358"/>
      <c r="G99" s="356"/>
      <c r="H99" s="20" t="s">
        <v>22</v>
      </c>
      <c r="I99" s="21"/>
      <c r="J99" s="114"/>
      <c r="K99" s="22"/>
      <c r="L99" s="22"/>
      <c r="M99" s="23"/>
    </row>
    <row r="100" spans="1:13" ht="14.25" customHeight="1">
      <c r="A100" s="346"/>
      <c r="B100" s="349"/>
      <c r="C100" s="352"/>
      <c r="D100" s="344"/>
      <c r="E100" s="19"/>
      <c r="F100" s="358"/>
      <c r="G100" s="49" t="s">
        <v>23</v>
      </c>
      <c r="H100" s="20" t="s">
        <v>24</v>
      </c>
      <c r="I100" s="27">
        <v>140000</v>
      </c>
      <c r="J100" s="115">
        <v>20000</v>
      </c>
      <c r="K100" s="28">
        <f aca="true" t="shared" si="10" ref="K100:M101">K94+K96+K98</f>
        <v>10000</v>
      </c>
      <c r="L100" s="28">
        <f t="shared" si="10"/>
        <v>150000</v>
      </c>
      <c r="M100" s="119">
        <f t="shared" si="10"/>
        <v>0.6382978723404256</v>
      </c>
    </row>
    <row r="101" spans="1:13" ht="14.25" customHeight="1" thickBot="1">
      <c r="A101" s="347"/>
      <c r="B101" s="350"/>
      <c r="C101" s="353"/>
      <c r="D101" s="365"/>
      <c r="E101" s="38"/>
      <c r="F101" s="359"/>
      <c r="G101" s="51">
        <v>235000</v>
      </c>
      <c r="H101" s="31" t="s">
        <v>25</v>
      </c>
      <c r="I101" s="32">
        <v>0</v>
      </c>
      <c r="J101" s="116">
        <v>0</v>
      </c>
      <c r="K101" s="33">
        <f t="shared" si="10"/>
        <v>0</v>
      </c>
      <c r="L101" s="33">
        <f t="shared" si="10"/>
        <v>0</v>
      </c>
      <c r="M101" s="34">
        <f t="shared" si="10"/>
        <v>0</v>
      </c>
    </row>
    <row r="102" spans="1:13" ht="14.25" customHeight="1">
      <c r="A102" s="345">
        <v>13</v>
      </c>
      <c r="B102" s="348" t="s">
        <v>90</v>
      </c>
      <c r="C102" s="351">
        <v>75495</v>
      </c>
      <c r="D102" s="343" t="s">
        <v>154</v>
      </c>
      <c r="E102" s="13"/>
      <c r="F102" s="360">
        <v>2012</v>
      </c>
      <c r="G102" s="47" t="s">
        <v>15</v>
      </c>
      <c r="H102" s="15" t="s">
        <v>16</v>
      </c>
      <c r="I102" s="16">
        <v>1659848</v>
      </c>
      <c r="J102" s="113">
        <v>800000</v>
      </c>
      <c r="K102" s="35">
        <v>705000</v>
      </c>
      <c r="L102" s="35">
        <f>I102+K102</f>
        <v>2364848</v>
      </c>
      <c r="M102" s="76">
        <f>L102/G109</f>
        <v>0.48660945774435743</v>
      </c>
    </row>
    <row r="103" spans="1:13" ht="14.25" customHeight="1">
      <c r="A103" s="346"/>
      <c r="B103" s="349"/>
      <c r="C103" s="352"/>
      <c r="D103" s="344"/>
      <c r="E103" s="19"/>
      <c r="F103" s="358"/>
      <c r="G103" s="355">
        <v>4859848</v>
      </c>
      <c r="H103" s="20" t="s">
        <v>17</v>
      </c>
      <c r="I103" s="21"/>
      <c r="J103" s="114"/>
      <c r="K103" s="22"/>
      <c r="L103" s="22"/>
      <c r="M103" s="23"/>
    </row>
    <row r="104" spans="1:13" ht="14.25" customHeight="1">
      <c r="A104" s="346"/>
      <c r="B104" s="349"/>
      <c r="C104" s="352"/>
      <c r="D104" s="344"/>
      <c r="E104" s="19"/>
      <c r="F104" s="358"/>
      <c r="G104" s="356"/>
      <c r="H104" s="20" t="s">
        <v>18</v>
      </c>
      <c r="I104" s="21"/>
      <c r="J104" s="114"/>
      <c r="K104" s="22"/>
      <c r="L104" s="22"/>
      <c r="M104" s="23"/>
    </row>
    <row r="105" spans="1:13" ht="16.5" customHeight="1">
      <c r="A105" s="346"/>
      <c r="B105" s="349"/>
      <c r="C105" s="352"/>
      <c r="D105" s="344"/>
      <c r="E105" s="19"/>
      <c r="F105" s="361"/>
      <c r="G105" s="49" t="s">
        <v>19</v>
      </c>
      <c r="H105" s="20" t="s">
        <v>20</v>
      </c>
      <c r="I105" s="21"/>
      <c r="J105" s="114"/>
      <c r="K105" s="22"/>
      <c r="L105" s="22"/>
      <c r="M105" s="23"/>
    </row>
    <row r="106" spans="1:13" ht="16.5" customHeight="1">
      <c r="A106" s="346"/>
      <c r="B106" s="349"/>
      <c r="C106" s="352"/>
      <c r="D106" s="344"/>
      <c r="E106" s="19" t="s">
        <v>86</v>
      </c>
      <c r="F106" s="357">
        <v>2017</v>
      </c>
      <c r="G106" s="355">
        <v>0</v>
      </c>
      <c r="H106" s="20" t="s">
        <v>21</v>
      </c>
      <c r="I106" s="21"/>
      <c r="J106" s="114"/>
      <c r="K106" s="22"/>
      <c r="L106" s="22"/>
      <c r="M106" s="23"/>
    </row>
    <row r="107" spans="1:13" ht="15.75" customHeight="1">
      <c r="A107" s="346"/>
      <c r="B107" s="349"/>
      <c r="C107" s="352"/>
      <c r="D107" s="344"/>
      <c r="E107" s="19"/>
      <c r="F107" s="358"/>
      <c r="G107" s="356"/>
      <c r="H107" s="20" t="s">
        <v>22</v>
      </c>
      <c r="I107" s="21"/>
      <c r="J107" s="114"/>
      <c r="K107" s="22"/>
      <c r="L107" s="22"/>
      <c r="M107" s="23"/>
    </row>
    <row r="108" spans="1:13" ht="15.75" customHeight="1">
      <c r="A108" s="346"/>
      <c r="B108" s="349"/>
      <c r="C108" s="352"/>
      <c r="D108" s="344"/>
      <c r="E108" s="19"/>
      <c r="F108" s="358"/>
      <c r="G108" s="49" t="s">
        <v>23</v>
      </c>
      <c r="H108" s="20" t="s">
        <v>24</v>
      </c>
      <c r="I108" s="27">
        <v>1659848</v>
      </c>
      <c r="J108" s="115">
        <v>800000</v>
      </c>
      <c r="K108" s="28">
        <f aca="true" t="shared" si="11" ref="K108:M109">K102+K104+K106</f>
        <v>705000</v>
      </c>
      <c r="L108" s="28">
        <f t="shared" si="11"/>
        <v>2364848</v>
      </c>
      <c r="M108" s="119">
        <f t="shared" si="11"/>
        <v>0.48660945774435743</v>
      </c>
    </row>
    <row r="109" spans="1:13" ht="15.75" customHeight="1" thickBot="1">
      <c r="A109" s="347"/>
      <c r="B109" s="350"/>
      <c r="C109" s="353"/>
      <c r="D109" s="365"/>
      <c r="E109" s="38"/>
      <c r="F109" s="359"/>
      <c r="G109" s="51">
        <v>4859848</v>
      </c>
      <c r="H109" s="31" t="s">
        <v>25</v>
      </c>
      <c r="I109" s="32">
        <v>0</v>
      </c>
      <c r="J109" s="116">
        <v>0</v>
      </c>
      <c r="K109" s="33">
        <f t="shared" si="11"/>
        <v>0</v>
      </c>
      <c r="L109" s="33">
        <f t="shared" si="11"/>
        <v>0</v>
      </c>
      <c r="M109" s="34">
        <f t="shared" si="11"/>
        <v>0</v>
      </c>
    </row>
    <row r="110" spans="1:13" s="1" customFormat="1" ht="12.75" customHeight="1">
      <c r="A110" s="345">
        <v>14</v>
      </c>
      <c r="B110" s="348" t="s">
        <v>91</v>
      </c>
      <c r="C110" s="351">
        <v>80195</v>
      </c>
      <c r="D110" s="343" t="s">
        <v>155</v>
      </c>
      <c r="E110" s="13"/>
      <c r="F110" s="360">
        <v>2012</v>
      </c>
      <c r="G110" s="47" t="s">
        <v>15</v>
      </c>
      <c r="H110" s="45" t="s">
        <v>16</v>
      </c>
      <c r="I110" s="77">
        <v>149998</v>
      </c>
      <c r="J110" s="132">
        <v>149998</v>
      </c>
      <c r="K110" s="17">
        <v>149998</v>
      </c>
      <c r="L110" s="17">
        <f>I110+K110</f>
        <v>299996</v>
      </c>
      <c r="M110" s="76">
        <f>L110/G117</f>
        <v>0.8</v>
      </c>
    </row>
    <row r="111" spans="1:13" s="1" customFormat="1" ht="12.75">
      <c r="A111" s="346"/>
      <c r="B111" s="349"/>
      <c r="C111" s="352"/>
      <c r="D111" s="344"/>
      <c r="E111" s="19"/>
      <c r="F111" s="358"/>
      <c r="G111" s="355">
        <v>374995</v>
      </c>
      <c r="H111" s="20" t="s">
        <v>17</v>
      </c>
      <c r="I111" s="21"/>
      <c r="J111" s="114"/>
      <c r="K111" s="22"/>
      <c r="L111" s="22"/>
      <c r="M111" s="23"/>
    </row>
    <row r="112" spans="1:13" s="1" customFormat="1" ht="11.25" customHeight="1">
      <c r="A112" s="346"/>
      <c r="B112" s="349"/>
      <c r="C112" s="352"/>
      <c r="D112" s="344"/>
      <c r="E112" s="19"/>
      <c r="F112" s="358"/>
      <c r="G112" s="356"/>
      <c r="H112" s="20" t="s">
        <v>18</v>
      </c>
      <c r="I112" s="21"/>
      <c r="J112" s="114"/>
      <c r="K112" s="22"/>
      <c r="L112" s="22"/>
      <c r="M112" s="23"/>
    </row>
    <row r="113" spans="1:13" s="1" customFormat="1" ht="10.5" customHeight="1">
      <c r="A113" s="346"/>
      <c r="B113" s="349"/>
      <c r="C113" s="352"/>
      <c r="D113" s="344"/>
      <c r="E113" s="19" t="s">
        <v>92</v>
      </c>
      <c r="F113" s="361"/>
      <c r="G113" s="49" t="s">
        <v>19</v>
      </c>
      <c r="H113" s="20" t="s">
        <v>20</v>
      </c>
      <c r="I113" s="21"/>
      <c r="J113" s="114"/>
      <c r="K113" s="22"/>
      <c r="L113" s="22"/>
      <c r="M113" s="23"/>
    </row>
    <row r="114" spans="1:13" s="1" customFormat="1" ht="12.75">
      <c r="A114" s="346"/>
      <c r="B114" s="349"/>
      <c r="C114" s="352"/>
      <c r="D114" s="344"/>
      <c r="E114" s="19"/>
      <c r="F114" s="357">
        <v>2015</v>
      </c>
      <c r="G114" s="355">
        <v>0</v>
      </c>
      <c r="H114" s="20" t="s">
        <v>21</v>
      </c>
      <c r="I114" s="21"/>
      <c r="J114" s="114"/>
      <c r="K114" s="22"/>
      <c r="L114" s="22"/>
      <c r="M114" s="23"/>
    </row>
    <row r="115" spans="1:13" s="1" customFormat="1" ht="10.5" customHeight="1">
      <c r="A115" s="346"/>
      <c r="B115" s="349"/>
      <c r="C115" s="352"/>
      <c r="D115" s="344"/>
      <c r="E115" s="19"/>
      <c r="F115" s="358"/>
      <c r="G115" s="356"/>
      <c r="H115" s="20" t="s">
        <v>22</v>
      </c>
      <c r="I115" s="21"/>
      <c r="J115" s="114"/>
      <c r="K115" s="22"/>
      <c r="L115" s="22"/>
      <c r="M115" s="23"/>
    </row>
    <row r="116" spans="1:13" s="1" customFormat="1" ht="12.75">
      <c r="A116" s="346"/>
      <c r="B116" s="349"/>
      <c r="C116" s="352"/>
      <c r="D116" s="344"/>
      <c r="E116" s="19"/>
      <c r="F116" s="358"/>
      <c r="G116" s="49" t="s">
        <v>23</v>
      </c>
      <c r="H116" s="20" t="s">
        <v>24</v>
      </c>
      <c r="I116" s="27">
        <v>149998</v>
      </c>
      <c r="J116" s="115">
        <v>149998</v>
      </c>
      <c r="K116" s="28">
        <f aca="true" t="shared" si="12" ref="K116:M117">K110+K112+K114</f>
        <v>149998</v>
      </c>
      <c r="L116" s="28">
        <f t="shared" si="12"/>
        <v>299996</v>
      </c>
      <c r="M116" s="119">
        <f t="shared" si="12"/>
        <v>0.8</v>
      </c>
    </row>
    <row r="117" spans="1:13" s="1" customFormat="1" ht="13.5" thickBot="1">
      <c r="A117" s="347"/>
      <c r="B117" s="350"/>
      <c r="C117" s="353"/>
      <c r="D117" s="365"/>
      <c r="E117" s="38"/>
      <c r="F117" s="359"/>
      <c r="G117" s="51">
        <v>374995</v>
      </c>
      <c r="H117" s="31" t="s">
        <v>25</v>
      </c>
      <c r="I117" s="32">
        <v>0</v>
      </c>
      <c r="J117" s="116">
        <v>0</v>
      </c>
      <c r="K117" s="33">
        <f t="shared" si="12"/>
        <v>0</v>
      </c>
      <c r="L117" s="33">
        <f t="shared" si="12"/>
        <v>0</v>
      </c>
      <c r="M117" s="34">
        <f t="shared" si="12"/>
        <v>0</v>
      </c>
    </row>
    <row r="118" spans="1:13" s="1" customFormat="1" ht="15" customHeight="1">
      <c r="A118" s="345">
        <v>15</v>
      </c>
      <c r="B118" s="348" t="s">
        <v>93</v>
      </c>
      <c r="C118" s="351">
        <v>80195</v>
      </c>
      <c r="D118" s="343" t="s">
        <v>152</v>
      </c>
      <c r="E118" s="13"/>
      <c r="F118" s="360">
        <v>2014</v>
      </c>
      <c r="G118" s="47" t="s">
        <v>15</v>
      </c>
      <c r="H118" s="15" t="s">
        <v>16</v>
      </c>
      <c r="I118" s="16"/>
      <c r="J118" s="113">
        <v>40000</v>
      </c>
      <c r="K118" s="35">
        <v>10000</v>
      </c>
      <c r="L118" s="35">
        <f>I118+K118</f>
        <v>10000</v>
      </c>
      <c r="M118" s="76">
        <f>L118/G125</f>
        <v>0.0625</v>
      </c>
    </row>
    <row r="119" spans="1:13" s="1" customFormat="1" ht="15" customHeight="1">
      <c r="A119" s="346"/>
      <c r="B119" s="349"/>
      <c r="C119" s="352"/>
      <c r="D119" s="344"/>
      <c r="E119" s="19"/>
      <c r="F119" s="358"/>
      <c r="G119" s="355">
        <v>160000</v>
      </c>
      <c r="H119" s="20" t="s">
        <v>17</v>
      </c>
      <c r="I119" s="21"/>
      <c r="J119" s="114"/>
      <c r="K119" s="22"/>
      <c r="L119" s="22"/>
      <c r="M119" s="23"/>
    </row>
    <row r="120" spans="1:13" s="1" customFormat="1" ht="15" customHeight="1">
      <c r="A120" s="346"/>
      <c r="B120" s="349"/>
      <c r="C120" s="352"/>
      <c r="D120" s="344"/>
      <c r="E120" s="19"/>
      <c r="F120" s="358"/>
      <c r="G120" s="356"/>
      <c r="H120" s="20" t="s">
        <v>18</v>
      </c>
      <c r="I120" s="21"/>
      <c r="J120" s="114"/>
      <c r="K120" s="22"/>
      <c r="L120" s="22"/>
      <c r="M120" s="23"/>
    </row>
    <row r="121" spans="1:13" s="1" customFormat="1" ht="15" customHeight="1">
      <c r="A121" s="346"/>
      <c r="B121" s="349"/>
      <c r="C121" s="352"/>
      <c r="D121" s="344"/>
      <c r="E121" s="19" t="s">
        <v>79</v>
      </c>
      <c r="F121" s="361"/>
      <c r="G121" s="49" t="s">
        <v>19</v>
      </c>
      <c r="H121" s="20" t="s">
        <v>20</v>
      </c>
      <c r="I121" s="21"/>
      <c r="J121" s="114"/>
      <c r="K121" s="22"/>
      <c r="L121" s="22"/>
      <c r="M121" s="23"/>
    </row>
    <row r="122" spans="1:13" s="1" customFormat="1" ht="15" customHeight="1">
      <c r="A122" s="346"/>
      <c r="B122" s="349"/>
      <c r="C122" s="352"/>
      <c r="D122" s="344"/>
      <c r="E122" s="19"/>
      <c r="F122" s="357">
        <v>2015</v>
      </c>
      <c r="G122" s="355">
        <v>0</v>
      </c>
      <c r="H122" s="20" t="s">
        <v>21</v>
      </c>
      <c r="I122" s="21"/>
      <c r="J122" s="114"/>
      <c r="K122" s="22"/>
      <c r="L122" s="22"/>
      <c r="M122" s="23"/>
    </row>
    <row r="123" spans="1:13" s="1" customFormat="1" ht="15" customHeight="1">
      <c r="A123" s="346"/>
      <c r="B123" s="349"/>
      <c r="C123" s="352"/>
      <c r="D123" s="344"/>
      <c r="E123" s="19"/>
      <c r="F123" s="358"/>
      <c r="G123" s="356"/>
      <c r="H123" s="20" t="s">
        <v>22</v>
      </c>
      <c r="I123" s="21"/>
      <c r="J123" s="114"/>
      <c r="K123" s="22"/>
      <c r="L123" s="22"/>
      <c r="M123" s="23"/>
    </row>
    <row r="124" spans="1:13" s="1" customFormat="1" ht="15" customHeight="1">
      <c r="A124" s="346"/>
      <c r="B124" s="349"/>
      <c r="C124" s="352"/>
      <c r="D124" s="344"/>
      <c r="E124" s="19"/>
      <c r="F124" s="358"/>
      <c r="G124" s="49" t="s">
        <v>23</v>
      </c>
      <c r="H124" s="20" t="s">
        <v>24</v>
      </c>
      <c r="I124" s="27">
        <v>0</v>
      </c>
      <c r="J124" s="115">
        <v>40000</v>
      </c>
      <c r="K124" s="28">
        <f aca="true" t="shared" si="13" ref="K124:M125">K118+K120+K122</f>
        <v>10000</v>
      </c>
      <c r="L124" s="28">
        <f t="shared" si="13"/>
        <v>10000</v>
      </c>
      <c r="M124" s="119">
        <f t="shared" si="13"/>
        <v>0.0625</v>
      </c>
    </row>
    <row r="125" spans="1:13" s="1" customFormat="1" ht="15" customHeight="1" thickBot="1">
      <c r="A125" s="347"/>
      <c r="B125" s="350"/>
      <c r="C125" s="353"/>
      <c r="D125" s="365"/>
      <c r="E125" s="38"/>
      <c r="F125" s="359"/>
      <c r="G125" s="51">
        <v>160000</v>
      </c>
      <c r="H125" s="31" t="s">
        <v>25</v>
      </c>
      <c r="I125" s="32">
        <v>0</v>
      </c>
      <c r="J125" s="116">
        <v>0</v>
      </c>
      <c r="K125" s="33">
        <f t="shared" si="13"/>
        <v>0</v>
      </c>
      <c r="L125" s="33">
        <f t="shared" si="13"/>
        <v>0</v>
      </c>
      <c r="M125" s="34">
        <f t="shared" si="13"/>
        <v>0</v>
      </c>
    </row>
    <row r="126" spans="1:13" s="1" customFormat="1" ht="14.25" customHeight="1">
      <c r="A126" s="345">
        <v>16</v>
      </c>
      <c r="B126" s="348" t="s">
        <v>94</v>
      </c>
      <c r="C126" s="343">
        <v>80195</v>
      </c>
      <c r="D126" s="343" t="s">
        <v>156</v>
      </c>
      <c r="E126" s="13"/>
      <c r="F126" s="360">
        <v>2013</v>
      </c>
      <c r="G126" s="47" t="s">
        <v>15</v>
      </c>
      <c r="H126" s="15" t="s">
        <v>16</v>
      </c>
      <c r="I126" s="16">
        <v>30000</v>
      </c>
      <c r="J126" s="113">
        <v>90000</v>
      </c>
      <c r="K126" s="35">
        <v>90000</v>
      </c>
      <c r="L126" s="35">
        <f>I126+K126</f>
        <v>120000</v>
      </c>
      <c r="M126" s="76">
        <f>L126/G133</f>
        <v>0.6</v>
      </c>
    </row>
    <row r="127" spans="1:13" s="1" customFormat="1" ht="14.25" customHeight="1">
      <c r="A127" s="346"/>
      <c r="B127" s="349"/>
      <c r="C127" s="344"/>
      <c r="D127" s="344"/>
      <c r="E127" s="19"/>
      <c r="F127" s="358"/>
      <c r="G127" s="355">
        <v>200000</v>
      </c>
      <c r="H127" s="20" t="s">
        <v>17</v>
      </c>
      <c r="I127" s="21"/>
      <c r="J127" s="114"/>
      <c r="K127" s="22"/>
      <c r="L127" s="22"/>
      <c r="M127" s="23"/>
    </row>
    <row r="128" spans="1:13" s="1" customFormat="1" ht="14.25" customHeight="1">
      <c r="A128" s="346"/>
      <c r="B128" s="349"/>
      <c r="C128" s="344"/>
      <c r="D128" s="344"/>
      <c r="E128" s="19"/>
      <c r="F128" s="358"/>
      <c r="G128" s="356"/>
      <c r="H128" s="20" t="s">
        <v>18</v>
      </c>
      <c r="I128" s="21"/>
      <c r="J128" s="114"/>
      <c r="K128" s="22"/>
      <c r="L128" s="22"/>
      <c r="M128" s="23"/>
    </row>
    <row r="129" spans="1:13" s="1" customFormat="1" ht="14.25" customHeight="1">
      <c r="A129" s="346"/>
      <c r="B129" s="349"/>
      <c r="C129" s="344"/>
      <c r="D129" s="344"/>
      <c r="E129" s="19" t="s">
        <v>95</v>
      </c>
      <c r="F129" s="361"/>
      <c r="G129" s="49" t="s">
        <v>19</v>
      </c>
      <c r="H129" s="20" t="s">
        <v>20</v>
      </c>
      <c r="I129" s="21"/>
      <c r="J129" s="114"/>
      <c r="K129" s="22"/>
      <c r="L129" s="22"/>
      <c r="M129" s="23"/>
    </row>
    <row r="130" spans="1:13" s="1" customFormat="1" ht="14.25" customHeight="1">
      <c r="A130" s="346"/>
      <c r="B130" s="349"/>
      <c r="C130" s="344"/>
      <c r="D130" s="344"/>
      <c r="E130" s="19"/>
      <c r="F130" s="357">
        <v>2015</v>
      </c>
      <c r="G130" s="355">
        <v>0</v>
      </c>
      <c r="H130" s="20" t="s">
        <v>21</v>
      </c>
      <c r="I130" s="21"/>
      <c r="J130" s="114"/>
      <c r="K130" s="22"/>
      <c r="L130" s="22"/>
      <c r="M130" s="23"/>
    </row>
    <row r="131" spans="1:13" s="1" customFormat="1" ht="14.25" customHeight="1">
      <c r="A131" s="346"/>
      <c r="B131" s="349"/>
      <c r="C131" s="344"/>
      <c r="D131" s="344"/>
      <c r="E131" s="19"/>
      <c r="F131" s="358"/>
      <c r="G131" s="356"/>
      <c r="H131" s="20" t="s">
        <v>22</v>
      </c>
      <c r="I131" s="21"/>
      <c r="J131" s="114"/>
      <c r="K131" s="22"/>
      <c r="L131" s="22"/>
      <c r="M131" s="23"/>
    </row>
    <row r="132" spans="1:13" s="1" customFormat="1" ht="14.25" customHeight="1">
      <c r="A132" s="346"/>
      <c r="B132" s="349"/>
      <c r="C132" s="344"/>
      <c r="D132" s="344"/>
      <c r="E132" s="19"/>
      <c r="F132" s="358"/>
      <c r="G132" s="49" t="s">
        <v>23</v>
      </c>
      <c r="H132" s="20" t="s">
        <v>24</v>
      </c>
      <c r="I132" s="27">
        <v>30000</v>
      </c>
      <c r="J132" s="115">
        <v>90000</v>
      </c>
      <c r="K132" s="28">
        <f aca="true" t="shared" si="14" ref="K132:M133">K126+K128+K130</f>
        <v>90000</v>
      </c>
      <c r="L132" s="28">
        <f t="shared" si="14"/>
        <v>120000</v>
      </c>
      <c r="M132" s="119">
        <f t="shared" si="14"/>
        <v>0.6</v>
      </c>
    </row>
    <row r="133" spans="1:13" s="1" customFormat="1" ht="14.25" customHeight="1" thickBot="1">
      <c r="A133" s="347"/>
      <c r="B133" s="350"/>
      <c r="C133" s="365"/>
      <c r="D133" s="344"/>
      <c r="E133" s="19"/>
      <c r="F133" s="359"/>
      <c r="G133" s="51">
        <v>200000</v>
      </c>
      <c r="H133" s="31" t="s">
        <v>25</v>
      </c>
      <c r="I133" s="32">
        <v>0</v>
      </c>
      <c r="J133" s="116">
        <v>0</v>
      </c>
      <c r="K133" s="33">
        <f t="shared" si="14"/>
        <v>0</v>
      </c>
      <c r="L133" s="33">
        <f t="shared" si="14"/>
        <v>0</v>
      </c>
      <c r="M133" s="34">
        <f t="shared" si="14"/>
        <v>0</v>
      </c>
    </row>
    <row r="134" spans="1:13" s="1" customFormat="1" ht="15.75" customHeight="1">
      <c r="A134" s="345">
        <v>17</v>
      </c>
      <c r="B134" s="348" t="s">
        <v>96</v>
      </c>
      <c r="C134" s="343">
        <v>80195</v>
      </c>
      <c r="D134" s="343" t="s">
        <v>156</v>
      </c>
      <c r="E134" s="13"/>
      <c r="F134" s="360">
        <v>2014</v>
      </c>
      <c r="G134" s="47" t="s">
        <v>15</v>
      </c>
      <c r="H134" s="15" t="s">
        <v>16</v>
      </c>
      <c r="I134" s="16"/>
      <c r="J134" s="113">
        <v>250000</v>
      </c>
      <c r="K134" s="35">
        <v>250000</v>
      </c>
      <c r="L134" s="35">
        <f>I134+K134</f>
        <v>250000</v>
      </c>
      <c r="M134" s="76">
        <f>L134/G141</f>
        <v>0.32051282051282054</v>
      </c>
    </row>
    <row r="135" spans="1:13" s="1" customFormat="1" ht="15.75" customHeight="1">
      <c r="A135" s="346"/>
      <c r="B135" s="349"/>
      <c r="C135" s="344"/>
      <c r="D135" s="344"/>
      <c r="E135" s="19"/>
      <c r="F135" s="358"/>
      <c r="G135" s="355">
        <v>780000</v>
      </c>
      <c r="H135" s="20" t="s">
        <v>17</v>
      </c>
      <c r="I135" s="21"/>
      <c r="J135" s="114"/>
      <c r="K135" s="22"/>
      <c r="L135" s="22"/>
      <c r="M135" s="23"/>
    </row>
    <row r="136" spans="1:13" s="1" customFormat="1" ht="15.75" customHeight="1">
      <c r="A136" s="346"/>
      <c r="B136" s="349"/>
      <c r="C136" s="344"/>
      <c r="D136" s="344"/>
      <c r="E136" s="19"/>
      <c r="F136" s="358"/>
      <c r="G136" s="356"/>
      <c r="H136" s="20" t="s">
        <v>18</v>
      </c>
      <c r="I136" s="21"/>
      <c r="J136" s="114"/>
      <c r="K136" s="22"/>
      <c r="L136" s="22"/>
      <c r="M136" s="23"/>
    </row>
    <row r="137" spans="1:13" s="1" customFormat="1" ht="15.75" customHeight="1">
      <c r="A137" s="346"/>
      <c r="B137" s="349"/>
      <c r="C137" s="344"/>
      <c r="D137" s="344"/>
      <c r="E137" s="19" t="s">
        <v>95</v>
      </c>
      <c r="F137" s="361"/>
      <c r="G137" s="49" t="s">
        <v>19</v>
      </c>
      <c r="H137" s="20" t="s">
        <v>20</v>
      </c>
      <c r="I137" s="21"/>
      <c r="J137" s="114"/>
      <c r="K137" s="22"/>
      <c r="L137" s="22"/>
      <c r="M137" s="23"/>
    </row>
    <row r="138" spans="1:13" s="1" customFormat="1" ht="15.75" customHeight="1">
      <c r="A138" s="346"/>
      <c r="B138" s="349"/>
      <c r="C138" s="344"/>
      <c r="D138" s="344"/>
      <c r="E138" s="19"/>
      <c r="F138" s="357">
        <v>2016</v>
      </c>
      <c r="G138" s="355">
        <v>0</v>
      </c>
      <c r="H138" s="20" t="s">
        <v>21</v>
      </c>
      <c r="I138" s="21"/>
      <c r="J138" s="114"/>
      <c r="K138" s="22"/>
      <c r="L138" s="22"/>
      <c r="M138" s="23"/>
    </row>
    <row r="139" spans="1:13" s="1" customFormat="1" ht="15.75" customHeight="1">
      <c r="A139" s="346"/>
      <c r="B139" s="349"/>
      <c r="C139" s="344"/>
      <c r="D139" s="344"/>
      <c r="E139" s="19"/>
      <c r="F139" s="358"/>
      <c r="G139" s="356"/>
      <c r="H139" s="20" t="s">
        <v>22</v>
      </c>
      <c r="I139" s="21"/>
      <c r="J139" s="114"/>
      <c r="K139" s="22"/>
      <c r="L139" s="22"/>
      <c r="M139" s="23"/>
    </row>
    <row r="140" spans="1:13" s="1" customFormat="1" ht="15.75" customHeight="1">
      <c r="A140" s="346"/>
      <c r="B140" s="349"/>
      <c r="C140" s="344"/>
      <c r="D140" s="344"/>
      <c r="E140" s="19"/>
      <c r="F140" s="358"/>
      <c r="G140" s="49" t="s">
        <v>23</v>
      </c>
      <c r="H140" s="20" t="s">
        <v>24</v>
      </c>
      <c r="I140" s="27">
        <v>0</v>
      </c>
      <c r="J140" s="115">
        <v>250000</v>
      </c>
      <c r="K140" s="28">
        <f aca="true" t="shared" si="15" ref="K140:M141">K134+K136+K138</f>
        <v>250000</v>
      </c>
      <c r="L140" s="28">
        <f t="shared" si="15"/>
        <v>250000</v>
      </c>
      <c r="M140" s="119">
        <f t="shared" si="15"/>
        <v>0.32051282051282054</v>
      </c>
    </row>
    <row r="141" spans="1:13" s="1" customFormat="1" ht="15.75" customHeight="1" thickBot="1">
      <c r="A141" s="347"/>
      <c r="B141" s="350"/>
      <c r="C141" s="365"/>
      <c r="D141" s="365"/>
      <c r="E141" s="38"/>
      <c r="F141" s="359"/>
      <c r="G141" s="51">
        <v>780000</v>
      </c>
      <c r="H141" s="31" t="s">
        <v>25</v>
      </c>
      <c r="I141" s="32">
        <v>0</v>
      </c>
      <c r="J141" s="116">
        <v>0</v>
      </c>
      <c r="K141" s="33">
        <f t="shared" si="15"/>
        <v>0</v>
      </c>
      <c r="L141" s="33">
        <f t="shared" si="15"/>
        <v>0</v>
      </c>
      <c r="M141" s="34">
        <f t="shared" si="15"/>
        <v>0</v>
      </c>
    </row>
    <row r="142" spans="1:13" s="1" customFormat="1" ht="12.75" customHeight="1">
      <c r="A142" s="345">
        <v>18</v>
      </c>
      <c r="B142" s="382" t="s">
        <v>97</v>
      </c>
      <c r="C142" s="351">
        <v>85154</v>
      </c>
      <c r="D142" s="343" t="s">
        <v>157</v>
      </c>
      <c r="E142" s="13"/>
      <c r="F142" s="360">
        <v>2012</v>
      </c>
      <c r="G142" s="47" t="s">
        <v>15</v>
      </c>
      <c r="H142" s="45" t="s">
        <v>16</v>
      </c>
      <c r="I142" s="77">
        <v>91000</v>
      </c>
      <c r="J142" s="132">
        <v>45000</v>
      </c>
      <c r="K142" s="17">
        <v>45000</v>
      </c>
      <c r="L142" s="17">
        <f>I142+K142</f>
        <v>136000</v>
      </c>
      <c r="M142" s="76">
        <f>L142/G149</f>
        <v>0.8553459119496856</v>
      </c>
    </row>
    <row r="143" spans="1:13" s="1" customFormat="1" ht="12.75" customHeight="1">
      <c r="A143" s="346"/>
      <c r="B143" s="383"/>
      <c r="C143" s="352"/>
      <c r="D143" s="344"/>
      <c r="E143" s="19"/>
      <c r="F143" s="358"/>
      <c r="G143" s="355">
        <v>159000</v>
      </c>
      <c r="H143" s="20" t="s">
        <v>17</v>
      </c>
      <c r="I143" s="21"/>
      <c r="J143" s="114"/>
      <c r="K143" s="22"/>
      <c r="L143" s="22"/>
      <c r="M143" s="23"/>
    </row>
    <row r="144" spans="1:13" s="1" customFormat="1" ht="12.75" customHeight="1">
      <c r="A144" s="346"/>
      <c r="B144" s="383"/>
      <c r="C144" s="352"/>
      <c r="D144" s="344"/>
      <c r="E144" s="19"/>
      <c r="F144" s="358"/>
      <c r="G144" s="356"/>
      <c r="H144" s="20" t="s">
        <v>18</v>
      </c>
      <c r="I144" s="21"/>
      <c r="J144" s="114"/>
      <c r="K144" s="22"/>
      <c r="L144" s="22"/>
      <c r="M144" s="23"/>
    </row>
    <row r="145" spans="1:13" s="1" customFormat="1" ht="12.75" customHeight="1">
      <c r="A145" s="346"/>
      <c r="B145" s="383"/>
      <c r="C145" s="352"/>
      <c r="D145" s="344"/>
      <c r="E145" s="19"/>
      <c r="F145" s="361"/>
      <c r="G145" s="49" t="s">
        <v>19</v>
      </c>
      <c r="H145" s="20" t="s">
        <v>20</v>
      </c>
      <c r="I145" s="21"/>
      <c r="J145" s="114"/>
      <c r="K145" s="22"/>
      <c r="L145" s="22"/>
      <c r="M145" s="23"/>
    </row>
    <row r="146" spans="1:13" s="1" customFormat="1" ht="12.75" customHeight="1">
      <c r="A146" s="346"/>
      <c r="B146" s="383"/>
      <c r="C146" s="352"/>
      <c r="D146" s="344"/>
      <c r="E146" s="19" t="s">
        <v>98</v>
      </c>
      <c r="F146" s="357">
        <v>2015</v>
      </c>
      <c r="G146" s="355">
        <v>0</v>
      </c>
      <c r="H146" s="20" t="s">
        <v>21</v>
      </c>
      <c r="I146" s="21"/>
      <c r="J146" s="114"/>
      <c r="K146" s="22"/>
      <c r="L146" s="22"/>
      <c r="M146" s="23"/>
    </row>
    <row r="147" spans="1:13" s="1" customFormat="1" ht="12.75" customHeight="1">
      <c r="A147" s="346"/>
      <c r="B147" s="383"/>
      <c r="C147" s="352"/>
      <c r="D147" s="344"/>
      <c r="E147" s="19"/>
      <c r="F147" s="358"/>
      <c r="G147" s="356"/>
      <c r="H147" s="20" t="s">
        <v>22</v>
      </c>
      <c r="I147" s="21"/>
      <c r="J147" s="114"/>
      <c r="K147" s="22"/>
      <c r="L147" s="22"/>
      <c r="M147" s="23"/>
    </row>
    <row r="148" spans="1:13" s="1" customFormat="1" ht="12.75" customHeight="1">
      <c r="A148" s="346"/>
      <c r="B148" s="383"/>
      <c r="C148" s="352"/>
      <c r="D148" s="344"/>
      <c r="E148" s="19"/>
      <c r="F148" s="358"/>
      <c r="G148" s="49" t="s">
        <v>23</v>
      </c>
      <c r="H148" s="20" t="s">
        <v>24</v>
      </c>
      <c r="I148" s="27">
        <v>91000</v>
      </c>
      <c r="J148" s="115">
        <v>45000</v>
      </c>
      <c r="K148" s="28">
        <f aca="true" t="shared" si="16" ref="K148:M149">K142+K144+K146</f>
        <v>45000</v>
      </c>
      <c r="L148" s="28">
        <f t="shared" si="16"/>
        <v>136000</v>
      </c>
      <c r="M148" s="119">
        <f t="shared" si="16"/>
        <v>0.8553459119496856</v>
      </c>
    </row>
    <row r="149" spans="1:13" s="1" customFormat="1" ht="12.75" customHeight="1" thickBot="1">
      <c r="A149" s="347"/>
      <c r="B149" s="383"/>
      <c r="C149" s="353"/>
      <c r="D149" s="365"/>
      <c r="E149" s="38"/>
      <c r="F149" s="359"/>
      <c r="G149" s="51">
        <v>159000</v>
      </c>
      <c r="H149" s="31" t="s">
        <v>25</v>
      </c>
      <c r="I149" s="32">
        <v>0</v>
      </c>
      <c r="J149" s="116">
        <v>0</v>
      </c>
      <c r="K149" s="33">
        <f t="shared" si="16"/>
        <v>0</v>
      </c>
      <c r="L149" s="33">
        <f t="shared" si="16"/>
        <v>0</v>
      </c>
      <c r="M149" s="34">
        <f t="shared" si="16"/>
        <v>0</v>
      </c>
    </row>
    <row r="150" spans="1:13" s="1" customFormat="1" ht="15.75" customHeight="1">
      <c r="A150" s="345">
        <v>19</v>
      </c>
      <c r="B150" s="382" t="s">
        <v>99</v>
      </c>
      <c r="C150" s="351">
        <v>85154</v>
      </c>
      <c r="D150" s="343" t="s">
        <v>157</v>
      </c>
      <c r="E150" s="13"/>
      <c r="F150" s="360">
        <v>2012</v>
      </c>
      <c r="G150" s="47" t="s">
        <v>15</v>
      </c>
      <c r="H150" s="45" t="s">
        <v>16</v>
      </c>
      <c r="I150" s="77">
        <v>3264710</v>
      </c>
      <c r="J150" s="132">
        <v>1571500</v>
      </c>
      <c r="K150" s="17">
        <v>1571500</v>
      </c>
      <c r="L150" s="17">
        <f>I150+K150</f>
        <v>4836210</v>
      </c>
      <c r="M150" s="76">
        <f>L150/G157</f>
        <v>0.8201678591597545</v>
      </c>
    </row>
    <row r="151" spans="1:13" s="1" customFormat="1" ht="15.75" customHeight="1">
      <c r="A151" s="346"/>
      <c r="B151" s="383"/>
      <c r="C151" s="352"/>
      <c r="D151" s="344"/>
      <c r="E151" s="19"/>
      <c r="F151" s="358"/>
      <c r="G151" s="355">
        <v>5896610</v>
      </c>
      <c r="H151" s="20" t="s">
        <v>17</v>
      </c>
      <c r="I151" s="21"/>
      <c r="J151" s="114"/>
      <c r="K151" s="22"/>
      <c r="L151" s="22"/>
      <c r="M151" s="23"/>
    </row>
    <row r="152" spans="1:13" s="1" customFormat="1" ht="15.75" customHeight="1">
      <c r="A152" s="346"/>
      <c r="B152" s="383"/>
      <c r="C152" s="352"/>
      <c r="D152" s="344"/>
      <c r="E152" s="19"/>
      <c r="F152" s="358"/>
      <c r="G152" s="356"/>
      <c r="H152" s="20" t="s">
        <v>18</v>
      </c>
      <c r="I152" s="21"/>
      <c r="J152" s="114"/>
      <c r="K152" s="22"/>
      <c r="L152" s="22"/>
      <c r="M152" s="23"/>
    </row>
    <row r="153" spans="1:13" s="1" customFormat="1" ht="15.75" customHeight="1">
      <c r="A153" s="346"/>
      <c r="B153" s="383"/>
      <c r="C153" s="352"/>
      <c r="D153" s="344"/>
      <c r="E153" s="19"/>
      <c r="F153" s="361"/>
      <c r="G153" s="49" t="s">
        <v>19</v>
      </c>
      <c r="H153" s="20" t="s">
        <v>20</v>
      </c>
      <c r="I153" s="21"/>
      <c r="J153" s="114"/>
      <c r="K153" s="22"/>
      <c r="L153" s="22"/>
      <c r="M153" s="23"/>
    </row>
    <row r="154" spans="1:13" s="1" customFormat="1" ht="15.75" customHeight="1">
      <c r="A154" s="346"/>
      <c r="B154" s="383"/>
      <c r="C154" s="352"/>
      <c r="D154" s="344"/>
      <c r="E154" s="19" t="s">
        <v>98</v>
      </c>
      <c r="F154" s="357">
        <v>2015</v>
      </c>
      <c r="G154" s="355">
        <v>0</v>
      </c>
      <c r="H154" s="20" t="s">
        <v>21</v>
      </c>
      <c r="I154" s="21"/>
      <c r="J154" s="114"/>
      <c r="K154" s="22"/>
      <c r="L154" s="22"/>
      <c r="M154" s="23"/>
    </row>
    <row r="155" spans="1:13" s="1" customFormat="1" ht="15.75" customHeight="1">
      <c r="A155" s="346"/>
      <c r="B155" s="383"/>
      <c r="C155" s="352"/>
      <c r="D155" s="344"/>
      <c r="E155" s="19"/>
      <c r="F155" s="358"/>
      <c r="G155" s="356"/>
      <c r="H155" s="20" t="s">
        <v>22</v>
      </c>
      <c r="I155" s="21"/>
      <c r="J155" s="114"/>
      <c r="K155" s="22"/>
      <c r="L155" s="22"/>
      <c r="M155" s="23"/>
    </row>
    <row r="156" spans="1:13" s="1" customFormat="1" ht="15.75" customHeight="1">
      <c r="A156" s="346"/>
      <c r="B156" s="383"/>
      <c r="C156" s="352"/>
      <c r="D156" s="344"/>
      <c r="E156" s="19"/>
      <c r="F156" s="358"/>
      <c r="G156" s="49" t="s">
        <v>23</v>
      </c>
      <c r="H156" s="20" t="s">
        <v>24</v>
      </c>
      <c r="I156" s="27">
        <v>3264710</v>
      </c>
      <c r="J156" s="115">
        <v>1571500</v>
      </c>
      <c r="K156" s="28">
        <f aca="true" t="shared" si="17" ref="K156:M157">K150+K152+K154</f>
        <v>1571500</v>
      </c>
      <c r="L156" s="28">
        <f t="shared" si="17"/>
        <v>4836210</v>
      </c>
      <c r="M156" s="119">
        <f t="shared" si="17"/>
        <v>0.8201678591597545</v>
      </c>
    </row>
    <row r="157" spans="1:13" s="1" customFormat="1" ht="15.75" customHeight="1" thickBot="1">
      <c r="A157" s="347"/>
      <c r="B157" s="384"/>
      <c r="C157" s="353"/>
      <c r="D157" s="365"/>
      <c r="E157" s="38"/>
      <c r="F157" s="359"/>
      <c r="G157" s="51">
        <v>5896610</v>
      </c>
      <c r="H157" s="31" t="s">
        <v>25</v>
      </c>
      <c r="I157" s="32">
        <v>0</v>
      </c>
      <c r="J157" s="116">
        <v>0</v>
      </c>
      <c r="K157" s="33">
        <f t="shared" si="17"/>
        <v>0</v>
      </c>
      <c r="L157" s="33">
        <f t="shared" si="17"/>
        <v>0</v>
      </c>
      <c r="M157" s="34">
        <f t="shared" si="17"/>
        <v>0</v>
      </c>
    </row>
    <row r="158" spans="1:13" s="1" customFormat="1" ht="12.75" customHeight="1">
      <c r="A158" s="345">
        <v>20</v>
      </c>
      <c r="B158" s="382" t="s">
        <v>100</v>
      </c>
      <c r="C158" s="351">
        <v>85154</v>
      </c>
      <c r="D158" s="343" t="s">
        <v>157</v>
      </c>
      <c r="E158" s="13"/>
      <c r="F158" s="360">
        <v>2012</v>
      </c>
      <c r="G158" s="47" t="s">
        <v>15</v>
      </c>
      <c r="H158" s="15" t="s">
        <v>16</v>
      </c>
      <c r="I158" s="16">
        <v>86000</v>
      </c>
      <c r="J158" s="113">
        <v>75000</v>
      </c>
      <c r="K158" s="35">
        <v>75000</v>
      </c>
      <c r="L158" s="35">
        <f>I158+K158</f>
        <v>161000</v>
      </c>
      <c r="M158" s="76">
        <f>L158/G165</f>
        <v>1</v>
      </c>
    </row>
    <row r="159" spans="1:13" s="1" customFormat="1" ht="12.75" customHeight="1">
      <c r="A159" s="346"/>
      <c r="B159" s="383"/>
      <c r="C159" s="352"/>
      <c r="D159" s="344"/>
      <c r="E159" s="19"/>
      <c r="F159" s="358"/>
      <c r="G159" s="355">
        <v>161000</v>
      </c>
      <c r="H159" s="20" t="s">
        <v>17</v>
      </c>
      <c r="I159" s="21"/>
      <c r="J159" s="114"/>
      <c r="K159" s="22"/>
      <c r="L159" s="22"/>
      <c r="M159" s="23"/>
    </row>
    <row r="160" spans="1:13" s="1" customFormat="1" ht="12.75" customHeight="1">
      <c r="A160" s="346"/>
      <c r="B160" s="383"/>
      <c r="C160" s="352"/>
      <c r="D160" s="344"/>
      <c r="E160" s="19"/>
      <c r="F160" s="358"/>
      <c r="G160" s="356"/>
      <c r="H160" s="20" t="s">
        <v>18</v>
      </c>
      <c r="I160" s="21"/>
      <c r="J160" s="114"/>
      <c r="K160" s="22"/>
      <c r="L160" s="22"/>
      <c r="M160" s="23"/>
    </row>
    <row r="161" spans="1:13" s="1" customFormat="1" ht="15" customHeight="1">
      <c r="A161" s="346"/>
      <c r="B161" s="383"/>
      <c r="C161" s="352"/>
      <c r="D161" s="344"/>
      <c r="E161" s="19"/>
      <c r="F161" s="361"/>
      <c r="G161" s="49" t="s">
        <v>19</v>
      </c>
      <c r="H161" s="20" t="s">
        <v>20</v>
      </c>
      <c r="I161" s="21"/>
      <c r="J161" s="114"/>
      <c r="K161" s="22"/>
      <c r="L161" s="22"/>
      <c r="M161" s="23"/>
    </row>
    <row r="162" spans="1:13" s="1" customFormat="1" ht="13.5" customHeight="1">
      <c r="A162" s="346"/>
      <c r="B162" s="383"/>
      <c r="C162" s="352"/>
      <c r="D162" s="344"/>
      <c r="E162" s="19" t="s">
        <v>98</v>
      </c>
      <c r="F162" s="357">
        <v>2014</v>
      </c>
      <c r="G162" s="355">
        <v>0</v>
      </c>
      <c r="H162" s="20" t="s">
        <v>21</v>
      </c>
      <c r="I162" s="21"/>
      <c r="J162" s="114"/>
      <c r="K162" s="22"/>
      <c r="L162" s="22"/>
      <c r="M162" s="23"/>
    </row>
    <row r="163" spans="1:13" s="1" customFormat="1" ht="13.5" customHeight="1">
      <c r="A163" s="346"/>
      <c r="B163" s="383"/>
      <c r="C163" s="352"/>
      <c r="D163" s="344"/>
      <c r="E163" s="19"/>
      <c r="F163" s="358"/>
      <c r="G163" s="356"/>
      <c r="H163" s="20" t="s">
        <v>22</v>
      </c>
      <c r="I163" s="21"/>
      <c r="J163" s="114"/>
      <c r="K163" s="22"/>
      <c r="L163" s="22"/>
      <c r="M163" s="23"/>
    </row>
    <row r="164" spans="1:13" s="1" customFormat="1" ht="13.5" customHeight="1">
      <c r="A164" s="346"/>
      <c r="B164" s="383"/>
      <c r="C164" s="352"/>
      <c r="D164" s="344"/>
      <c r="E164" s="19"/>
      <c r="F164" s="358"/>
      <c r="G164" s="49" t="s">
        <v>23</v>
      </c>
      <c r="H164" s="20" t="s">
        <v>24</v>
      </c>
      <c r="I164" s="27">
        <v>86000</v>
      </c>
      <c r="J164" s="115">
        <v>75000</v>
      </c>
      <c r="K164" s="28">
        <f aca="true" t="shared" si="18" ref="K164:M165">K158+K160+K162</f>
        <v>75000</v>
      </c>
      <c r="L164" s="28">
        <f t="shared" si="18"/>
        <v>161000</v>
      </c>
      <c r="M164" s="119">
        <f t="shared" si="18"/>
        <v>1</v>
      </c>
    </row>
    <row r="165" spans="1:13" s="1" customFormat="1" ht="13.5" customHeight="1" thickBot="1">
      <c r="A165" s="347"/>
      <c r="B165" s="384"/>
      <c r="C165" s="353"/>
      <c r="D165" s="365"/>
      <c r="E165" s="38"/>
      <c r="F165" s="359"/>
      <c r="G165" s="51">
        <v>161000</v>
      </c>
      <c r="H165" s="31" t="s">
        <v>25</v>
      </c>
      <c r="I165" s="32">
        <v>0</v>
      </c>
      <c r="J165" s="116">
        <v>0</v>
      </c>
      <c r="K165" s="33">
        <f t="shared" si="18"/>
        <v>0</v>
      </c>
      <c r="L165" s="33">
        <f t="shared" si="18"/>
        <v>0</v>
      </c>
      <c r="M165" s="34">
        <f t="shared" si="18"/>
        <v>0</v>
      </c>
    </row>
    <row r="166" spans="1:13" s="1" customFormat="1" ht="15.75" customHeight="1">
      <c r="A166" s="345">
        <v>21</v>
      </c>
      <c r="B166" s="382" t="s">
        <v>101</v>
      </c>
      <c r="C166" s="351">
        <v>85154</v>
      </c>
      <c r="D166" s="343" t="s">
        <v>157</v>
      </c>
      <c r="E166" s="13"/>
      <c r="F166" s="360">
        <v>2013</v>
      </c>
      <c r="G166" s="47" t="s">
        <v>15</v>
      </c>
      <c r="H166" s="15" t="s">
        <v>16</v>
      </c>
      <c r="I166" s="16">
        <v>121200</v>
      </c>
      <c r="J166" s="113">
        <v>130860</v>
      </c>
      <c r="K166" s="35">
        <v>130860</v>
      </c>
      <c r="L166" s="35">
        <f>I166+K166</f>
        <v>252060</v>
      </c>
      <c r="M166" s="76">
        <f>L166/G173</f>
        <v>1</v>
      </c>
    </row>
    <row r="167" spans="1:13" s="1" customFormat="1" ht="15.75" customHeight="1">
      <c r="A167" s="346"/>
      <c r="B167" s="383"/>
      <c r="C167" s="352"/>
      <c r="D167" s="344"/>
      <c r="E167" s="19"/>
      <c r="F167" s="358"/>
      <c r="G167" s="355">
        <v>252060</v>
      </c>
      <c r="H167" s="20" t="s">
        <v>17</v>
      </c>
      <c r="I167" s="21"/>
      <c r="J167" s="114"/>
      <c r="K167" s="22"/>
      <c r="L167" s="22"/>
      <c r="M167" s="23"/>
    </row>
    <row r="168" spans="1:13" s="1" customFormat="1" ht="15.75" customHeight="1">
      <c r="A168" s="346"/>
      <c r="B168" s="383"/>
      <c r="C168" s="352"/>
      <c r="D168" s="344"/>
      <c r="E168" s="19"/>
      <c r="F168" s="358"/>
      <c r="G168" s="356"/>
      <c r="H168" s="20" t="s">
        <v>18</v>
      </c>
      <c r="I168" s="21"/>
      <c r="J168" s="114"/>
      <c r="K168" s="22"/>
      <c r="L168" s="22"/>
      <c r="M168" s="23"/>
    </row>
    <row r="169" spans="1:13" s="1" customFormat="1" ht="15.75" customHeight="1">
      <c r="A169" s="346"/>
      <c r="B169" s="383"/>
      <c r="C169" s="352"/>
      <c r="D169" s="344"/>
      <c r="E169" s="19"/>
      <c r="F169" s="361"/>
      <c r="G169" s="49" t="s">
        <v>19</v>
      </c>
      <c r="H169" s="20" t="s">
        <v>20</v>
      </c>
      <c r="I169" s="21"/>
      <c r="J169" s="114"/>
      <c r="K169" s="22"/>
      <c r="L169" s="22"/>
      <c r="M169" s="23"/>
    </row>
    <row r="170" spans="1:13" s="1" customFormat="1" ht="15.75" customHeight="1">
      <c r="A170" s="346"/>
      <c r="B170" s="383"/>
      <c r="C170" s="352"/>
      <c r="D170" s="344"/>
      <c r="E170" s="19" t="s">
        <v>98</v>
      </c>
      <c r="F170" s="357">
        <v>2014</v>
      </c>
      <c r="G170" s="355">
        <v>0</v>
      </c>
      <c r="H170" s="20" t="s">
        <v>21</v>
      </c>
      <c r="I170" s="21"/>
      <c r="J170" s="114"/>
      <c r="K170" s="22"/>
      <c r="L170" s="22"/>
      <c r="M170" s="23"/>
    </row>
    <row r="171" spans="1:13" s="1" customFormat="1" ht="15.75" customHeight="1">
      <c r="A171" s="346"/>
      <c r="B171" s="383"/>
      <c r="C171" s="352"/>
      <c r="D171" s="344"/>
      <c r="E171" s="19"/>
      <c r="F171" s="358"/>
      <c r="G171" s="356"/>
      <c r="H171" s="20" t="s">
        <v>22</v>
      </c>
      <c r="I171" s="21"/>
      <c r="J171" s="114"/>
      <c r="K171" s="22"/>
      <c r="L171" s="22"/>
      <c r="M171" s="23"/>
    </row>
    <row r="172" spans="1:13" s="1" customFormat="1" ht="15.75" customHeight="1">
      <c r="A172" s="346"/>
      <c r="B172" s="383"/>
      <c r="C172" s="352"/>
      <c r="D172" s="344"/>
      <c r="E172" s="19"/>
      <c r="F172" s="358"/>
      <c r="G172" s="49" t="s">
        <v>23</v>
      </c>
      <c r="H172" s="20" t="s">
        <v>24</v>
      </c>
      <c r="I172" s="27">
        <v>121200</v>
      </c>
      <c r="J172" s="115">
        <v>130860</v>
      </c>
      <c r="K172" s="28">
        <f aca="true" t="shared" si="19" ref="K172:M173">K166+K168+K170</f>
        <v>130860</v>
      </c>
      <c r="L172" s="28">
        <f t="shared" si="19"/>
        <v>252060</v>
      </c>
      <c r="M172" s="119">
        <f t="shared" si="19"/>
        <v>1</v>
      </c>
    </row>
    <row r="173" spans="1:13" s="1" customFormat="1" ht="15.75" customHeight="1" thickBot="1">
      <c r="A173" s="347"/>
      <c r="B173" s="384"/>
      <c r="C173" s="353"/>
      <c r="D173" s="365"/>
      <c r="E173" s="38"/>
      <c r="F173" s="359"/>
      <c r="G173" s="51">
        <v>252060</v>
      </c>
      <c r="H173" s="31" t="s">
        <v>25</v>
      </c>
      <c r="I173" s="32">
        <v>0</v>
      </c>
      <c r="J173" s="116">
        <v>0</v>
      </c>
      <c r="K173" s="33">
        <f t="shared" si="19"/>
        <v>0</v>
      </c>
      <c r="L173" s="33">
        <f t="shared" si="19"/>
        <v>0</v>
      </c>
      <c r="M173" s="34">
        <f t="shared" si="19"/>
        <v>0</v>
      </c>
    </row>
    <row r="174" spans="1:13" s="1" customFormat="1" ht="12.75" customHeight="1">
      <c r="A174" s="345">
        <v>22</v>
      </c>
      <c r="B174" s="382" t="s">
        <v>102</v>
      </c>
      <c r="C174" s="351">
        <v>85195</v>
      </c>
      <c r="D174" s="343" t="s">
        <v>157</v>
      </c>
      <c r="E174" s="13"/>
      <c r="F174" s="360">
        <v>2012</v>
      </c>
      <c r="G174" s="47" t="s">
        <v>15</v>
      </c>
      <c r="H174" s="15" t="s">
        <v>38</v>
      </c>
      <c r="I174" s="16">
        <v>100000</v>
      </c>
      <c r="J174" s="113">
        <v>50000</v>
      </c>
      <c r="K174" s="35">
        <v>50000</v>
      </c>
      <c r="L174" s="35">
        <f>I174+K174</f>
        <v>150000</v>
      </c>
      <c r="M174" s="76">
        <f>L174/G181</f>
        <v>1</v>
      </c>
    </row>
    <row r="175" spans="1:13" s="1" customFormat="1" ht="10.5" customHeight="1">
      <c r="A175" s="346"/>
      <c r="B175" s="383"/>
      <c r="C175" s="352"/>
      <c r="D175" s="344"/>
      <c r="E175" s="19"/>
      <c r="F175" s="358"/>
      <c r="G175" s="355">
        <v>150000</v>
      </c>
      <c r="H175" s="20" t="s">
        <v>39</v>
      </c>
      <c r="I175" s="21"/>
      <c r="J175" s="114"/>
      <c r="K175" s="22"/>
      <c r="L175" s="22"/>
      <c r="M175" s="23"/>
    </row>
    <row r="176" spans="1:13" s="1" customFormat="1" ht="10.5" customHeight="1">
      <c r="A176" s="346"/>
      <c r="B176" s="383"/>
      <c r="C176" s="352"/>
      <c r="D176" s="344"/>
      <c r="E176" s="19"/>
      <c r="F176" s="358"/>
      <c r="G176" s="356"/>
      <c r="H176" s="20" t="s">
        <v>18</v>
      </c>
      <c r="I176" s="21"/>
      <c r="J176" s="114"/>
      <c r="K176" s="22"/>
      <c r="L176" s="22"/>
      <c r="M176" s="23"/>
    </row>
    <row r="177" spans="1:13" s="1" customFormat="1" ht="12.75">
      <c r="A177" s="346"/>
      <c r="B177" s="383"/>
      <c r="C177" s="352"/>
      <c r="D177" s="344"/>
      <c r="E177" s="19" t="s">
        <v>98</v>
      </c>
      <c r="F177" s="361"/>
      <c r="G177" s="49" t="s">
        <v>19</v>
      </c>
      <c r="H177" s="20" t="s">
        <v>20</v>
      </c>
      <c r="I177" s="21"/>
      <c r="J177" s="114"/>
      <c r="K177" s="22"/>
      <c r="L177" s="22"/>
      <c r="M177" s="23"/>
    </row>
    <row r="178" spans="1:13" s="1" customFormat="1" ht="10.5" customHeight="1">
      <c r="A178" s="346"/>
      <c r="B178" s="383"/>
      <c r="C178" s="352"/>
      <c r="D178" s="344"/>
      <c r="E178" s="19"/>
      <c r="F178" s="357">
        <v>2014</v>
      </c>
      <c r="G178" s="355">
        <v>0</v>
      </c>
      <c r="H178" s="20" t="s">
        <v>21</v>
      </c>
      <c r="I178" s="21"/>
      <c r="J178" s="114"/>
      <c r="K178" s="22"/>
      <c r="L178" s="22"/>
      <c r="M178" s="23"/>
    </row>
    <row r="179" spans="1:13" s="1" customFormat="1" ht="10.5" customHeight="1">
      <c r="A179" s="346"/>
      <c r="B179" s="383"/>
      <c r="C179" s="352"/>
      <c r="D179" s="344"/>
      <c r="E179" s="19"/>
      <c r="F179" s="358"/>
      <c r="G179" s="356"/>
      <c r="H179" s="20" t="s">
        <v>22</v>
      </c>
      <c r="I179" s="21"/>
      <c r="J179" s="114"/>
      <c r="K179" s="22"/>
      <c r="L179" s="22"/>
      <c r="M179" s="23"/>
    </row>
    <row r="180" spans="1:13" s="1" customFormat="1" ht="12.75">
      <c r="A180" s="346"/>
      <c r="B180" s="383"/>
      <c r="C180" s="352"/>
      <c r="D180" s="344"/>
      <c r="E180" s="19"/>
      <c r="F180" s="358"/>
      <c r="G180" s="49" t="s">
        <v>23</v>
      </c>
      <c r="H180" s="20" t="s">
        <v>24</v>
      </c>
      <c r="I180" s="27">
        <v>100000</v>
      </c>
      <c r="J180" s="115">
        <v>50000</v>
      </c>
      <c r="K180" s="28">
        <f aca="true" t="shared" si="20" ref="K180:M181">K174+K176+K178</f>
        <v>50000</v>
      </c>
      <c r="L180" s="28">
        <f t="shared" si="20"/>
        <v>150000</v>
      </c>
      <c r="M180" s="119">
        <f t="shared" si="20"/>
        <v>1</v>
      </c>
    </row>
    <row r="181" spans="1:13" s="1" customFormat="1" ht="13.5" thickBot="1">
      <c r="A181" s="347"/>
      <c r="B181" s="384"/>
      <c r="C181" s="353"/>
      <c r="D181" s="365"/>
      <c r="E181" s="38"/>
      <c r="F181" s="359"/>
      <c r="G181" s="51">
        <v>150000</v>
      </c>
      <c r="H181" s="31" t="s">
        <v>25</v>
      </c>
      <c r="I181" s="32">
        <v>0</v>
      </c>
      <c r="J181" s="116">
        <v>0</v>
      </c>
      <c r="K181" s="33">
        <f t="shared" si="20"/>
        <v>0</v>
      </c>
      <c r="L181" s="33">
        <f t="shared" si="20"/>
        <v>0</v>
      </c>
      <c r="M181" s="34">
        <f t="shared" si="20"/>
        <v>0</v>
      </c>
    </row>
    <row r="182" spans="1:13" s="1" customFormat="1" ht="12" customHeight="1">
      <c r="A182" s="345">
        <v>23</v>
      </c>
      <c r="B182" s="382" t="s">
        <v>103</v>
      </c>
      <c r="C182" s="351">
        <v>85195</v>
      </c>
      <c r="D182" s="343" t="s">
        <v>157</v>
      </c>
      <c r="E182" s="13"/>
      <c r="F182" s="360">
        <v>2012</v>
      </c>
      <c r="G182" s="47" t="s">
        <v>15</v>
      </c>
      <c r="H182" s="15" t="s">
        <v>16</v>
      </c>
      <c r="I182" s="16">
        <v>44000</v>
      </c>
      <c r="J182" s="113">
        <v>22000</v>
      </c>
      <c r="K182" s="35">
        <v>22000</v>
      </c>
      <c r="L182" s="35">
        <f>I182+K182</f>
        <v>66000</v>
      </c>
      <c r="M182" s="76">
        <f>L182/G189</f>
        <v>1</v>
      </c>
    </row>
    <row r="183" spans="1:13" s="1" customFormat="1" ht="11.25" customHeight="1">
      <c r="A183" s="346"/>
      <c r="B183" s="383"/>
      <c r="C183" s="352"/>
      <c r="D183" s="344"/>
      <c r="E183" s="19"/>
      <c r="F183" s="358"/>
      <c r="G183" s="355">
        <v>66000</v>
      </c>
      <c r="H183" s="20" t="s">
        <v>17</v>
      </c>
      <c r="I183" s="21"/>
      <c r="J183" s="114"/>
      <c r="K183" s="22"/>
      <c r="L183" s="22"/>
      <c r="M183" s="23"/>
    </row>
    <row r="184" spans="1:13" s="1" customFormat="1" ht="11.25" customHeight="1">
      <c r="A184" s="346"/>
      <c r="B184" s="383"/>
      <c r="C184" s="352"/>
      <c r="D184" s="344"/>
      <c r="E184" s="19"/>
      <c r="F184" s="358"/>
      <c r="G184" s="356"/>
      <c r="H184" s="20" t="s">
        <v>18</v>
      </c>
      <c r="I184" s="21"/>
      <c r="J184" s="114"/>
      <c r="K184" s="22"/>
      <c r="L184" s="22"/>
      <c r="M184" s="23"/>
    </row>
    <row r="185" spans="1:13" s="1" customFormat="1" ht="11.25" customHeight="1">
      <c r="A185" s="346"/>
      <c r="B185" s="383"/>
      <c r="C185" s="352"/>
      <c r="D185" s="344"/>
      <c r="E185" s="19" t="s">
        <v>98</v>
      </c>
      <c r="F185" s="361"/>
      <c r="G185" s="49" t="s">
        <v>19</v>
      </c>
      <c r="H185" s="20" t="s">
        <v>20</v>
      </c>
      <c r="I185" s="21"/>
      <c r="J185" s="114"/>
      <c r="K185" s="22"/>
      <c r="L185" s="22"/>
      <c r="M185" s="23"/>
    </row>
    <row r="186" spans="1:13" s="1" customFormat="1" ht="11.25" customHeight="1">
      <c r="A186" s="346"/>
      <c r="B186" s="383"/>
      <c r="C186" s="352"/>
      <c r="D186" s="344"/>
      <c r="E186" s="19"/>
      <c r="F186" s="357">
        <v>2014</v>
      </c>
      <c r="G186" s="355">
        <v>0</v>
      </c>
      <c r="H186" s="20" t="s">
        <v>21</v>
      </c>
      <c r="I186" s="21"/>
      <c r="J186" s="114"/>
      <c r="K186" s="22"/>
      <c r="L186" s="22"/>
      <c r="M186" s="23"/>
    </row>
    <row r="187" spans="1:13" s="1" customFormat="1" ht="12" customHeight="1">
      <c r="A187" s="346"/>
      <c r="B187" s="383"/>
      <c r="C187" s="352"/>
      <c r="D187" s="344"/>
      <c r="E187" s="19"/>
      <c r="F187" s="358"/>
      <c r="G187" s="356"/>
      <c r="H187" s="20" t="s">
        <v>22</v>
      </c>
      <c r="I187" s="21"/>
      <c r="J187" s="114"/>
      <c r="K187" s="22"/>
      <c r="L187" s="22"/>
      <c r="M187" s="23"/>
    </row>
    <row r="188" spans="1:13" s="1" customFormat="1" ht="12" customHeight="1">
      <c r="A188" s="346"/>
      <c r="B188" s="383"/>
      <c r="C188" s="352"/>
      <c r="D188" s="344"/>
      <c r="E188" s="19"/>
      <c r="F188" s="358"/>
      <c r="G188" s="49" t="s">
        <v>23</v>
      </c>
      <c r="H188" s="20" t="s">
        <v>24</v>
      </c>
      <c r="I188" s="27">
        <v>44000</v>
      </c>
      <c r="J188" s="115">
        <v>22000</v>
      </c>
      <c r="K188" s="28">
        <f aca="true" t="shared" si="21" ref="K188:M189">K182+K184+K186</f>
        <v>22000</v>
      </c>
      <c r="L188" s="28">
        <f t="shared" si="21"/>
        <v>66000</v>
      </c>
      <c r="M188" s="119">
        <f t="shared" si="21"/>
        <v>1</v>
      </c>
    </row>
    <row r="189" spans="1:13" s="1" customFormat="1" ht="12" customHeight="1" thickBot="1">
      <c r="A189" s="347"/>
      <c r="B189" s="384"/>
      <c r="C189" s="353"/>
      <c r="D189" s="365"/>
      <c r="E189" s="38"/>
      <c r="F189" s="359"/>
      <c r="G189" s="51">
        <v>66000</v>
      </c>
      <c r="H189" s="31" t="s">
        <v>25</v>
      </c>
      <c r="I189" s="32">
        <v>0</v>
      </c>
      <c r="J189" s="116">
        <v>0</v>
      </c>
      <c r="K189" s="33">
        <f t="shared" si="21"/>
        <v>0</v>
      </c>
      <c r="L189" s="33">
        <f t="shared" si="21"/>
        <v>0</v>
      </c>
      <c r="M189" s="34">
        <f t="shared" si="21"/>
        <v>0</v>
      </c>
    </row>
    <row r="190" spans="1:13" s="1" customFormat="1" ht="11.25" customHeight="1">
      <c r="A190" s="345">
        <v>24</v>
      </c>
      <c r="B190" s="382" t="s">
        <v>104</v>
      </c>
      <c r="C190" s="351">
        <v>85195</v>
      </c>
      <c r="D190" s="343" t="s">
        <v>157</v>
      </c>
      <c r="E190" s="13"/>
      <c r="F190" s="360">
        <v>2012</v>
      </c>
      <c r="G190" s="47" t="s">
        <v>15</v>
      </c>
      <c r="H190" s="15" t="s">
        <v>16</v>
      </c>
      <c r="I190" s="16">
        <v>27912</v>
      </c>
      <c r="J190" s="113">
        <v>13956</v>
      </c>
      <c r="K190" s="35">
        <v>13956</v>
      </c>
      <c r="L190" s="35">
        <f>I190+K190</f>
        <v>41868</v>
      </c>
      <c r="M190" s="76">
        <f>L190/G197</f>
        <v>1</v>
      </c>
    </row>
    <row r="191" spans="1:13" s="1" customFormat="1" ht="10.5" customHeight="1">
      <c r="A191" s="346"/>
      <c r="B191" s="383"/>
      <c r="C191" s="352"/>
      <c r="D191" s="344"/>
      <c r="E191" s="19"/>
      <c r="F191" s="358"/>
      <c r="G191" s="355">
        <v>41868</v>
      </c>
      <c r="H191" s="20" t="s">
        <v>17</v>
      </c>
      <c r="I191" s="21"/>
      <c r="J191" s="114"/>
      <c r="K191" s="22"/>
      <c r="L191" s="22"/>
      <c r="M191" s="23"/>
    </row>
    <row r="192" spans="1:13" s="1" customFormat="1" ht="10.5" customHeight="1">
      <c r="A192" s="346"/>
      <c r="B192" s="383"/>
      <c r="C192" s="352"/>
      <c r="D192" s="344"/>
      <c r="E192" s="19"/>
      <c r="F192" s="358"/>
      <c r="G192" s="356"/>
      <c r="H192" s="20" t="s">
        <v>18</v>
      </c>
      <c r="I192" s="21"/>
      <c r="J192" s="114"/>
      <c r="K192" s="22"/>
      <c r="L192" s="22"/>
      <c r="M192" s="23"/>
    </row>
    <row r="193" spans="1:13" s="1" customFormat="1" ht="10.5" customHeight="1">
      <c r="A193" s="346"/>
      <c r="B193" s="383"/>
      <c r="C193" s="352"/>
      <c r="D193" s="344"/>
      <c r="E193" s="19" t="s">
        <v>98</v>
      </c>
      <c r="F193" s="361"/>
      <c r="G193" s="49" t="s">
        <v>19</v>
      </c>
      <c r="H193" s="20" t="s">
        <v>20</v>
      </c>
      <c r="I193" s="21"/>
      <c r="J193" s="114"/>
      <c r="K193" s="22"/>
      <c r="L193" s="22"/>
      <c r="M193" s="23"/>
    </row>
    <row r="194" spans="1:13" s="1" customFormat="1" ht="10.5" customHeight="1">
      <c r="A194" s="346"/>
      <c r="B194" s="383"/>
      <c r="C194" s="352"/>
      <c r="D194" s="344"/>
      <c r="E194" s="19"/>
      <c r="F194" s="357">
        <v>2014</v>
      </c>
      <c r="G194" s="355">
        <v>0</v>
      </c>
      <c r="H194" s="20" t="s">
        <v>21</v>
      </c>
      <c r="I194" s="21"/>
      <c r="J194" s="114"/>
      <c r="K194" s="22"/>
      <c r="L194" s="22"/>
      <c r="M194" s="23"/>
    </row>
    <row r="195" spans="1:13" s="1" customFormat="1" ht="10.5" customHeight="1">
      <c r="A195" s="346"/>
      <c r="B195" s="383"/>
      <c r="C195" s="352"/>
      <c r="D195" s="344"/>
      <c r="E195" s="19"/>
      <c r="F195" s="358"/>
      <c r="G195" s="356"/>
      <c r="H195" s="20" t="s">
        <v>22</v>
      </c>
      <c r="I195" s="21"/>
      <c r="J195" s="114"/>
      <c r="K195" s="22"/>
      <c r="L195" s="22"/>
      <c r="M195" s="23"/>
    </row>
    <row r="196" spans="1:13" s="1" customFormat="1" ht="11.25" customHeight="1">
      <c r="A196" s="346"/>
      <c r="B196" s="383"/>
      <c r="C196" s="352"/>
      <c r="D196" s="344"/>
      <c r="E196" s="19"/>
      <c r="F196" s="358"/>
      <c r="G196" s="49" t="s">
        <v>23</v>
      </c>
      <c r="H196" s="20" t="s">
        <v>24</v>
      </c>
      <c r="I196" s="27">
        <v>27912</v>
      </c>
      <c r="J196" s="115">
        <v>13956</v>
      </c>
      <c r="K196" s="28">
        <f aca="true" t="shared" si="22" ref="K196:M197">K190+K192+K194</f>
        <v>13956</v>
      </c>
      <c r="L196" s="28">
        <f t="shared" si="22"/>
        <v>41868</v>
      </c>
      <c r="M196" s="119">
        <f t="shared" si="22"/>
        <v>1</v>
      </c>
    </row>
    <row r="197" spans="1:13" s="1" customFormat="1" ht="11.25" customHeight="1" thickBot="1">
      <c r="A197" s="347"/>
      <c r="B197" s="384"/>
      <c r="C197" s="353"/>
      <c r="D197" s="365"/>
      <c r="E197" s="38"/>
      <c r="F197" s="359"/>
      <c r="G197" s="51">
        <v>41868</v>
      </c>
      <c r="H197" s="31" t="s">
        <v>25</v>
      </c>
      <c r="I197" s="32">
        <v>0</v>
      </c>
      <c r="J197" s="116">
        <v>0</v>
      </c>
      <c r="K197" s="33">
        <f t="shared" si="22"/>
        <v>0</v>
      </c>
      <c r="L197" s="33">
        <f t="shared" si="22"/>
        <v>0</v>
      </c>
      <c r="M197" s="34">
        <f t="shared" si="22"/>
        <v>0</v>
      </c>
    </row>
    <row r="198" spans="1:13" s="1" customFormat="1" ht="12.75" customHeight="1">
      <c r="A198" s="345">
        <v>25</v>
      </c>
      <c r="B198" s="382" t="s">
        <v>105</v>
      </c>
      <c r="C198" s="351">
        <v>85195</v>
      </c>
      <c r="D198" s="343" t="s">
        <v>157</v>
      </c>
      <c r="E198" s="13"/>
      <c r="F198" s="360">
        <v>2012</v>
      </c>
      <c r="G198" s="47" t="s">
        <v>15</v>
      </c>
      <c r="H198" s="15" t="s">
        <v>16</v>
      </c>
      <c r="I198" s="16">
        <v>53500</v>
      </c>
      <c r="J198" s="113">
        <v>27000</v>
      </c>
      <c r="K198" s="35">
        <v>27000</v>
      </c>
      <c r="L198" s="35">
        <f>I198+K198</f>
        <v>80500</v>
      </c>
      <c r="M198" s="76">
        <f>L198/G205</f>
        <v>1</v>
      </c>
    </row>
    <row r="199" spans="1:13" s="1" customFormat="1" ht="10.5" customHeight="1">
      <c r="A199" s="346"/>
      <c r="B199" s="383"/>
      <c r="C199" s="352"/>
      <c r="D199" s="344"/>
      <c r="E199" s="19"/>
      <c r="F199" s="358"/>
      <c r="G199" s="355">
        <v>80500</v>
      </c>
      <c r="H199" s="20" t="s">
        <v>17</v>
      </c>
      <c r="I199" s="21"/>
      <c r="J199" s="114"/>
      <c r="K199" s="22"/>
      <c r="L199" s="22"/>
      <c r="M199" s="23"/>
    </row>
    <row r="200" spans="1:13" s="1" customFormat="1" ht="10.5" customHeight="1">
      <c r="A200" s="346"/>
      <c r="B200" s="383"/>
      <c r="C200" s="352"/>
      <c r="D200" s="344"/>
      <c r="E200" s="19"/>
      <c r="F200" s="358"/>
      <c r="G200" s="356"/>
      <c r="H200" s="20" t="s">
        <v>18</v>
      </c>
      <c r="I200" s="21"/>
      <c r="J200" s="114"/>
      <c r="K200" s="22"/>
      <c r="L200" s="22"/>
      <c r="M200" s="23"/>
    </row>
    <row r="201" spans="1:13" s="1" customFormat="1" ht="12.75">
      <c r="A201" s="346"/>
      <c r="B201" s="383"/>
      <c r="C201" s="352"/>
      <c r="D201" s="344"/>
      <c r="E201" s="19" t="s">
        <v>98</v>
      </c>
      <c r="F201" s="361"/>
      <c r="G201" s="49" t="s">
        <v>19</v>
      </c>
      <c r="H201" s="20" t="s">
        <v>20</v>
      </c>
      <c r="I201" s="21"/>
      <c r="J201" s="114"/>
      <c r="K201" s="22"/>
      <c r="L201" s="22"/>
      <c r="M201" s="23"/>
    </row>
    <row r="202" spans="1:13" s="1" customFormat="1" ht="11.25" customHeight="1">
      <c r="A202" s="346"/>
      <c r="B202" s="383"/>
      <c r="C202" s="352"/>
      <c r="D202" s="344"/>
      <c r="E202" s="19"/>
      <c r="F202" s="357">
        <v>2014</v>
      </c>
      <c r="G202" s="355">
        <v>0</v>
      </c>
      <c r="H202" s="20" t="s">
        <v>21</v>
      </c>
      <c r="I202" s="21"/>
      <c r="J202" s="114"/>
      <c r="K202" s="22"/>
      <c r="L202" s="22"/>
      <c r="M202" s="23"/>
    </row>
    <row r="203" spans="1:13" s="1" customFormat="1" ht="11.25" customHeight="1">
      <c r="A203" s="346"/>
      <c r="B203" s="383"/>
      <c r="C203" s="352"/>
      <c r="D203" s="344"/>
      <c r="E203" s="19"/>
      <c r="F203" s="358"/>
      <c r="G203" s="356"/>
      <c r="H203" s="20" t="s">
        <v>22</v>
      </c>
      <c r="I203" s="21"/>
      <c r="J203" s="114"/>
      <c r="K203" s="22"/>
      <c r="L203" s="22"/>
      <c r="M203" s="23"/>
    </row>
    <row r="204" spans="1:13" s="1" customFormat="1" ht="12.75">
      <c r="A204" s="346"/>
      <c r="B204" s="383"/>
      <c r="C204" s="352"/>
      <c r="D204" s="344"/>
      <c r="E204" s="19"/>
      <c r="F204" s="358"/>
      <c r="G204" s="49" t="s">
        <v>23</v>
      </c>
      <c r="H204" s="20" t="s">
        <v>24</v>
      </c>
      <c r="I204" s="27">
        <v>53500</v>
      </c>
      <c r="J204" s="115">
        <v>27000</v>
      </c>
      <c r="K204" s="28">
        <f aca="true" t="shared" si="23" ref="K204:M205">K198+K200+K202</f>
        <v>27000</v>
      </c>
      <c r="L204" s="28">
        <f t="shared" si="23"/>
        <v>80500</v>
      </c>
      <c r="M204" s="119">
        <f t="shared" si="23"/>
        <v>1</v>
      </c>
    </row>
    <row r="205" spans="1:13" s="1" customFormat="1" ht="13.5" thickBot="1">
      <c r="A205" s="347"/>
      <c r="B205" s="384"/>
      <c r="C205" s="353"/>
      <c r="D205" s="365"/>
      <c r="E205" s="38"/>
      <c r="F205" s="359"/>
      <c r="G205" s="51">
        <v>80500</v>
      </c>
      <c r="H205" s="31" t="s">
        <v>25</v>
      </c>
      <c r="I205" s="32">
        <v>0</v>
      </c>
      <c r="J205" s="116">
        <v>0</v>
      </c>
      <c r="K205" s="33">
        <f t="shared" si="23"/>
        <v>0</v>
      </c>
      <c r="L205" s="33">
        <f t="shared" si="23"/>
        <v>0</v>
      </c>
      <c r="M205" s="34">
        <f t="shared" si="23"/>
        <v>0</v>
      </c>
    </row>
    <row r="206" spans="1:13" s="1" customFormat="1" ht="12" customHeight="1">
      <c r="A206" s="345">
        <v>26</v>
      </c>
      <c r="B206" s="382" t="s">
        <v>106</v>
      </c>
      <c r="C206" s="351">
        <v>85195</v>
      </c>
      <c r="D206" s="343" t="s">
        <v>157</v>
      </c>
      <c r="E206" s="13"/>
      <c r="F206" s="360">
        <v>2012</v>
      </c>
      <c r="G206" s="47" t="s">
        <v>15</v>
      </c>
      <c r="H206" s="15" t="s">
        <v>16</v>
      </c>
      <c r="I206" s="16">
        <v>200000</v>
      </c>
      <c r="J206" s="113">
        <v>100000</v>
      </c>
      <c r="K206" s="35">
        <v>100000</v>
      </c>
      <c r="L206" s="35">
        <f>I206+K206</f>
        <v>300000</v>
      </c>
      <c r="M206" s="76">
        <f>L206/G213</f>
        <v>1</v>
      </c>
    </row>
    <row r="207" spans="1:13" s="1" customFormat="1" ht="12" customHeight="1">
      <c r="A207" s="346"/>
      <c r="B207" s="383"/>
      <c r="C207" s="352"/>
      <c r="D207" s="344"/>
      <c r="E207" s="19"/>
      <c r="F207" s="358"/>
      <c r="G207" s="355">
        <v>300000</v>
      </c>
      <c r="H207" s="20" t="s">
        <v>17</v>
      </c>
      <c r="I207" s="21"/>
      <c r="J207" s="114"/>
      <c r="K207" s="22"/>
      <c r="L207" s="22"/>
      <c r="M207" s="23"/>
    </row>
    <row r="208" spans="1:13" s="1" customFormat="1" ht="12" customHeight="1">
      <c r="A208" s="346"/>
      <c r="B208" s="383"/>
      <c r="C208" s="352"/>
      <c r="D208" s="344"/>
      <c r="E208" s="19"/>
      <c r="F208" s="358"/>
      <c r="G208" s="356"/>
      <c r="H208" s="20" t="s">
        <v>18</v>
      </c>
      <c r="I208" s="21"/>
      <c r="J208" s="114"/>
      <c r="K208" s="22"/>
      <c r="L208" s="22"/>
      <c r="M208" s="23"/>
    </row>
    <row r="209" spans="1:13" s="1" customFormat="1" ht="12" customHeight="1">
      <c r="A209" s="346"/>
      <c r="B209" s="383"/>
      <c r="C209" s="352"/>
      <c r="D209" s="344"/>
      <c r="E209" s="19" t="s">
        <v>98</v>
      </c>
      <c r="F209" s="361"/>
      <c r="G209" s="49" t="s">
        <v>19</v>
      </c>
      <c r="H209" s="20" t="s">
        <v>20</v>
      </c>
      <c r="I209" s="21"/>
      <c r="J209" s="114"/>
      <c r="K209" s="22"/>
      <c r="L209" s="22"/>
      <c r="M209" s="23"/>
    </row>
    <row r="210" spans="1:13" s="1" customFormat="1" ht="12" customHeight="1">
      <c r="A210" s="346"/>
      <c r="B210" s="383"/>
      <c r="C210" s="352"/>
      <c r="D210" s="344"/>
      <c r="E210" s="19"/>
      <c r="F210" s="357">
        <v>2014</v>
      </c>
      <c r="G210" s="355">
        <v>0</v>
      </c>
      <c r="H210" s="20" t="s">
        <v>21</v>
      </c>
      <c r="I210" s="21"/>
      <c r="J210" s="114"/>
      <c r="K210" s="22"/>
      <c r="L210" s="22"/>
      <c r="M210" s="23"/>
    </row>
    <row r="211" spans="1:13" s="1" customFormat="1" ht="12" customHeight="1">
      <c r="A211" s="346"/>
      <c r="B211" s="383"/>
      <c r="C211" s="352"/>
      <c r="D211" s="344"/>
      <c r="E211" s="19"/>
      <c r="F211" s="358"/>
      <c r="G211" s="356"/>
      <c r="H211" s="20" t="s">
        <v>22</v>
      </c>
      <c r="I211" s="21"/>
      <c r="J211" s="114"/>
      <c r="K211" s="22"/>
      <c r="L211" s="22"/>
      <c r="M211" s="23"/>
    </row>
    <row r="212" spans="1:13" s="1" customFormat="1" ht="12" customHeight="1">
      <c r="A212" s="346"/>
      <c r="B212" s="383"/>
      <c r="C212" s="352"/>
      <c r="D212" s="344"/>
      <c r="E212" s="19"/>
      <c r="F212" s="358"/>
      <c r="G212" s="49" t="s">
        <v>23</v>
      </c>
      <c r="H212" s="20" t="s">
        <v>24</v>
      </c>
      <c r="I212" s="27">
        <v>200000</v>
      </c>
      <c r="J212" s="115">
        <v>100000</v>
      </c>
      <c r="K212" s="28">
        <f aca="true" t="shared" si="24" ref="K212:M213">K206+K208+K210</f>
        <v>100000</v>
      </c>
      <c r="L212" s="28">
        <f t="shared" si="24"/>
        <v>300000</v>
      </c>
      <c r="M212" s="119">
        <f t="shared" si="24"/>
        <v>1</v>
      </c>
    </row>
    <row r="213" spans="1:13" s="1" customFormat="1" ht="12" customHeight="1" thickBot="1">
      <c r="A213" s="347"/>
      <c r="B213" s="384"/>
      <c r="C213" s="353"/>
      <c r="D213" s="365"/>
      <c r="E213" s="38"/>
      <c r="F213" s="359"/>
      <c r="G213" s="51">
        <v>300000</v>
      </c>
      <c r="H213" s="31" t="s">
        <v>25</v>
      </c>
      <c r="I213" s="32">
        <v>0</v>
      </c>
      <c r="J213" s="116">
        <v>0</v>
      </c>
      <c r="K213" s="33">
        <f t="shared" si="24"/>
        <v>0</v>
      </c>
      <c r="L213" s="33">
        <f t="shared" si="24"/>
        <v>0</v>
      </c>
      <c r="M213" s="34">
        <f t="shared" si="24"/>
        <v>0</v>
      </c>
    </row>
    <row r="214" spans="1:13" s="1" customFormat="1" ht="14.25" customHeight="1">
      <c r="A214" s="345">
        <v>27</v>
      </c>
      <c r="B214" s="382" t="s">
        <v>107</v>
      </c>
      <c r="C214" s="351">
        <v>85195</v>
      </c>
      <c r="D214" s="343" t="s">
        <v>157</v>
      </c>
      <c r="E214" s="13"/>
      <c r="F214" s="360">
        <v>2012</v>
      </c>
      <c r="G214" s="47" t="s">
        <v>15</v>
      </c>
      <c r="H214" s="45" t="s">
        <v>16</v>
      </c>
      <c r="I214" s="16">
        <v>200000</v>
      </c>
      <c r="J214" s="132">
        <v>110000</v>
      </c>
      <c r="K214" s="17">
        <v>110000</v>
      </c>
      <c r="L214" s="17">
        <f>I214+K214</f>
        <v>310000</v>
      </c>
      <c r="M214" s="76">
        <f>L214/G221</f>
        <v>1</v>
      </c>
    </row>
    <row r="215" spans="1:13" s="1" customFormat="1" ht="14.25" customHeight="1">
      <c r="A215" s="346"/>
      <c r="B215" s="383"/>
      <c r="C215" s="352"/>
      <c r="D215" s="344"/>
      <c r="E215" s="19"/>
      <c r="F215" s="358"/>
      <c r="G215" s="355">
        <v>310000</v>
      </c>
      <c r="H215" s="20" t="s">
        <v>17</v>
      </c>
      <c r="I215" s="21"/>
      <c r="J215" s="114"/>
      <c r="K215" s="22"/>
      <c r="L215" s="22"/>
      <c r="M215" s="23"/>
    </row>
    <row r="216" spans="1:13" s="1" customFormat="1" ht="14.25" customHeight="1">
      <c r="A216" s="346"/>
      <c r="B216" s="383"/>
      <c r="C216" s="352"/>
      <c r="D216" s="344"/>
      <c r="E216" s="19"/>
      <c r="F216" s="358"/>
      <c r="G216" s="356"/>
      <c r="H216" s="20" t="s">
        <v>18</v>
      </c>
      <c r="I216" s="21"/>
      <c r="J216" s="114"/>
      <c r="K216" s="22"/>
      <c r="L216" s="22"/>
      <c r="M216" s="23"/>
    </row>
    <row r="217" spans="1:13" s="1" customFormat="1" ht="14.25" customHeight="1">
      <c r="A217" s="346"/>
      <c r="B217" s="383"/>
      <c r="C217" s="352"/>
      <c r="D217" s="344"/>
      <c r="E217" s="19" t="s">
        <v>98</v>
      </c>
      <c r="F217" s="361"/>
      <c r="G217" s="49" t="s">
        <v>19</v>
      </c>
      <c r="H217" s="20" t="s">
        <v>20</v>
      </c>
      <c r="I217" s="21"/>
      <c r="J217" s="114"/>
      <c r="K217" s="22"/>
      <c r="L217" s="22"/>
      <c r="M217" s="23"/>
    </row>
    <row r="218" spans="1:13" s="1" customFormat="1" ht="14.25" customHeight="1">
      <c r="A218" s="346"/>
      <c r="B218" s="383"/>
      <c r="C218" s="352"/>
      <c r="D218" s="344"/>
      <c r="E218" s="19"/>
      <c r="F218" s="357">
        <v>2014</v>
      </c>
      <c r="G218" s="355">
        <v>0</v>
      </c>
      <c r="H218" s="20" t="s">
        <v>21</v>
      </c>
      <c r="I218" s="21"/>
      <c r="J218" s="114"/>
      <c r="K218" s="22"/>
      <c r="L218" s="22"/>
      <c r="M218" s="23"/>
    </row>
    <row r="219" spans="1:13" s="1" customFormat="1" ht="14.25" customHeight="1">
      <c r="A219" s="346"/>
      <c r="B219" s="383"/>
      <c r="C219" s="352"/>
      <c r="D219" s="344"/>
      <c r="E219" s="19"/>
      <c r="F219" s="358"/>
      <c r="G219" s="356"/>
      <c r="H219" s="20" t="s">
        <v>22</v>
      </c>
      <c r="I219" s="21"/>
      <c r="J219" s="114"/>
      <c r="K219" s="22"/>
      <c r="L219" s="22"/>
      <c r="M219" s="23"/>
    </row>
    <row r="220" spans="1:13" s="1" customFormat="1" ht="14.25" customHeight="1">
      <c r="A220" s="346"/>
      <c r="B220" s="383"/>
      <c r="C220" s="352"/>
      <c r="D220" s="344"/>
      <c r="E220" s="19"/>
      <c r="F220" s="358"/>
      <c r="G220" s="49" t="s">
        <v>23</v>
      </c>
      <c r="H220" s="20" t="s">
        <v>24</v>
      </c>
      <c r="I220" s="27">
        <v>200000</v>
      </c>
      <c r="J220" s="115">
        <v>110000</v>
      </c>
      <c r="K220" s="28">
        <f aca="true" t="shared" si="25" ref="K220:M221">K214+K216+K218</f>
        <v>110000</v>
      </c>
      <c r="L220" s="28">
        <f t="shared" si="25"/>
        <v>310000</v>
      </c>
      <c r="M220" s="119">
        <f t="shared" si="25"/>
        <v>1</v>
      </c>
    </row>
    <row r="221" spans="1:13" s="1" customFormat="1" ht="14.25" customHeight="1" thickBot="1">
      <c r="A221" s="347"/>
      <c r="B221" s="384"/>
      <c r="C221" s="353"/>
      <c r="D221" s="365"/>
      <c r="E221" s="38"/>
      <c r="F221" s="359"/>
      <c r="G221" s="51">
        <v>310000</v>
      </c>
      <c r="H221" s="42" t="s">
        <v>25</v>
      </c>
      <c r="I221" s="32">
        <v>0</v>
      </c>
      <c r="J221" s="136">
        <v>0</v>
      </c>
      <c r="K221" s="33">
        <f t="shared" si="25"/>
        <v>0</v>
      </c>
      <c r="L221" s="33">
        <f t="shared" si="25"/>
        <v>0</v>
      </c>
      <c r="M221" s="34">
        <f t="shared" si="25"/>
        <v>0</v>
      </c>
    </row>
    <row r="222" spans="1:13" s="1" customFormat="1" ht="14.25" customHeight="1">
      <c r="A222" s="345">
        <v>28</v>
      </c>
      <c r="B222" s="348" t="s">
        <v>108</v>
      </c>
      <c r="C222" s="351">
        <v>85195</v>
      </c>
      <c r="D222" s="343" t="s">
        <v>157</v>
      </c>
      <c r="E222" s="13"/>
      <c r="F222" s="360">
        <v>2014</v>
      </c>
      <c r="G222" s="47" t="s">
        <v>15</v>
      </c>
      <c r="H222" s="15" t="s">
        <v>38</v>
      </c>
      <c r="I222" s="16">
        <v>0</v>
      </c>
      <c r="J222" s="132">
        <v>60000</v>
      </c>
      <c r="K222" s="17">
        <v>60000</v>
      </c>
      <c r="L222" s="17">
        <f>I222+K222</f>
        <v>60000</v>
      </c>
      <c r="M222" s="76">
        <f>L222/G229</f>
        <v>0.3333333333333333</v>
      </c>
    </row>
    <row r="223" spans="1:13" s="1" customFormat="1" ht="14.25" customHeight="1">
      <c r="A223" s="346"/>
      <c r="B223" s="349"/>
      <c r="C223" s="352"/>
      <c r="D223" s="344"/>
      <c r="E223" s="19"/>
      <c r="F223" s="358"/>
      <c r="G223" s="355">
        <v>180000</v>
      </c>
      <c r="H223" s="20" t="s">
        <v>39</v>
      </c>
      <c r="I223" s="21"/>
      <c r="J223" s="114"/>
      <c r="K223" s="22"/>
      <c r="L223" s="22"/>
      <c r="M223" s="23"/>
    </row>
    <row r="224" spans="1:13" s="1" customFormat="1" ht="14.25" customHeight="1">
      <c r="A224" s="346"/>
      <c r="B224" s="349"/>
      <c r="C224" s="352"/>
      <c r="D224" s="344"/>
      <c r="E224" s="19"/>
      <c r="F224" s="358"/>
      <c r="G224" s="356"/>
      <c r="H224" s="20" t="s">
        <v>18</v>
      </c>
      <c r="I224" s="21"/>
      <c r="J224" s="114"/>
      <c r="K224" s="22"/>
      <c r="L224" s="22"/>
      <c r="M224" s="23"/>
    </row>
    <row r="225" spans="1:13" s="1" customFormat="1" ht="14.25" customHeight="1">
      <c r="A225" s="346"/>
      <c r="B225" s="349"/>
      <c r="C225" s="352"/>
      <c r="D225" s="344"/>
      <c r="E225" s="19" t="s">
        <v>98</v>
      </c>
      <c r="F225" s="361"/>
      <c r="G225" s="49" t="s">
        <v>19</v>
      </c>
      <c r="H225" s="20" t="s">
        <v>20</v>
      </c>
      <c r="I225" s="21"/>
      <c r="J225" s="114"/>
      <c r="K225" s="22"/>
      <c r="L225" s="22"/>
      <c r="M225" s="23"/>
    </row>
    <row r="226" spans="1:13" s="1" customFormat="1" ht="14.25" customHeight="1">
      <c r="A226" s="346"/>
      <c r="B226" s="349"/>
      <c r="C226" s="352"/>
      <c r="D226" s="344"/>
      <c r="E226" s="19"/>
      <c r="F226" s="357">
        <v>2016</v>
      </c>
      <c r="G226" s="355">
        <v>0</v>
      </c>
      <c r="H226" s="20" t="s">
        <v>21</v>
      </c>
      <c r="I226" s="21"/>
      <c r="J226" s="114"/>
      <c r="K226" s="22"/>
      <c r="L226" s="22"/>
      <c r="M226" s="23"/>
    </row>
    <row r="227" spans="1:13" s="1" customFormat="1" ht="14.25" customHeight="1">
      <c r="A227" s="346"/>
      <c r="B227" s="349"/>
      <c r="C227" s="352"/>
      <c r="D227" s="344"/>
      <c r="E227" s="19"/>
      <c r="F227" s="358"/>
      <c r="G227" s="356"/>
      <c r="H227" s="20" t="s">
        <v>22</v>
      </c>
      <c r="I227" s="21"/>
      <c r="J227" s="114"/>
      <c r="K227" s="22"/>
      <c r="L227" s="22"/>
      <c r="M227" s="23"/>
    </row>
    <row r="228" spans="1:13" s="1" customFormat="1" ht="14.25" customHeight="1">
      <c r="A228" s="346"/>
      <c r="B228" s="349"/>
      <c r="C228" s="352"/>
      <c r="D228" s="344"/>
      <c r="E228" s="19"/>
      <c r="F228" s="358"/>
      <c r="G228" s="49" t="s">
        <v>23</v>
      </c>
      <c r="H228" s="20" t="s">
        <v>24</v>
      </c>
      <c r="I228" s="27">
        <v>0</v>
      </c>
      <c r="J228" s="115">
        <v>60000</v>
      </c>
      <c r="K228" s="28">
        <f aca="true" t="shared" si="26" ref="K228:M229">K222+K224+K226</f>
        <v>60000</v>
      </c>
      <c r="L228" s="28">
        <f t="shared" si="26"/>
        <v>60000</v>
      </c>
      <c r="M228" s="119">
        <f t="shared" si="26"/>
        <v>0.3333333333333333</v>
      </c>
    </row>
    <row r="229" spans="1:13" s="1" customFormat="1" ht="14.25" customHeight="1" thickBot="1">
      <c r="A229" s="347"/>
      <c r="B229" s="349"/>
      <c r="C229" s="352"/>
      <c r="D229" s="365"/>
      <c r="E229" s="19"/>
      <c r="F229" s="358"/>
      <c r="G229" s="51">
        <v>180000</v>
      </c>
      <c r="H229" s="42" t="s">
        <v>25</v>
      </c>
      <c r="I229" s="32">
        <v>0</v>
      </c>
      <c r="J229" s="137">
        <v>0</v>
      </c>
      <c r="K229" s="78">
        <f t="shared" si="26"/>
        <v>0</v>
      </c>
      <c r="L229" s="78">
        <f t="shared" si="26"/>
        <v>0</v>
      </c>
      <c r="M229" s="120">
        <f t="shared" si="26"/>
        <v>0</v>
      </c>
    </row>
    <row r="230" spans="1:13" s="1" customFormat="1" ht="14.25" customHeight="1">
      <c r="A230" s="345">
        <v>29</v>
      </c>
      <c r="B230" s="348" t="s">
        <v>109</v>
      </c>
      <c r="C230" s="351">
        <v>85195</v>
      </c>
      <c r="D230" s="343" t="s">
        <v>157</v>
      </c>
      <c r="E230" s="13"/>
      <c r="F230" s="360">
        <v>2014</v>
      </c>
      <c r="G230" s="47" t="s">
        <v>15</v>
      </c>
      <c r="H230" s="15" t="s">
        <v>16</v>
      </c>
      <c r="I230" s="16">
        <v>0</v>
      </c>
      <c r="J230" s="113">
        <v>135000</v>
      </c>
      <c r="K230" s="35">
        <v>135000</v>
      </c>
      <c r="L230" s="35">
        <f>I230+K230</f>
        <v>135000</v>
      </c>
      <c r="M230" s="76">
        <f>L230/G237</f>
        <v>0.3333333333333333</v>
      </c>
    </row>
    <row r="231" spans="1:13" s="1" customFormat="1" ht="14.25" customHeight="1">
      <c r="A231" s="346"/>
      <c r="B231" s="349"/>
      <c r="C231" s="352"/>
      <c r="D231" s="344"/>
      <c r="E231" s="19"/>
      <c r="F231" s="358"/>
      <c r="G231" s="355">
        <v>405000</v>
      </c>
      <c r="H231" s="20" t="s">
        <v>17</v>
      </c>
      <c r="I231" s="21"/>
      <c r="J231" s="114"/>
      <c r="K231" s="22"/>
      <c r="L231" s="22"/>
      <c r="M231" s="23"/>
    </row>
    <row r="232" spans="1:13" s="1" customFormat="1" ht="14.25" customHeight="1">
      <c r="A232" s="346"/>
      <c r="B232" s="349"/>
      <c r="C232" s="352"/>
      <c r="D232" s="344"/>
      <c r="E232" s="19"/>
      <c r="F232" s="358"/>
      <c r="G232" s="356"/>
      <c r="H232" s="20" t="s">
        <v>18</v>
      </c>
      <c r="I232" s="21"/>
      <c r="J232" s="114"/>
      <c r="K232" s="22"/>
      <c r="L232" s="22"/>
      <c r="M232" s="23"/>
    </row>
    <row r="233" spans="1:13" s="1" customFormat="1" ht="14.25" customHeight="1">
      <c r="A233" s="346"/>
      <c r="B233" s="349"/>
      <c r="C233" s="352"/>
      <c r="D233" s="344"/>
      <c r="E233" s="19" t="s">
        <v>98</v>
      </c>
      <c r="F233" s="361"/>
      <c r="G233" s="49" t="s">
        <v>19</v>
      </c>
      <c r="H233" s="20" t="s">
        <v>20</v>
      </c>
      <c r="I233" s="21"/>
      <c r="J233" s="114"/>
      <c r="K233" s="22"/>
      <c r="L233" s="22"/>
      <c r="M233" s="23"/>
    </row>
    <row r="234" spans="1:13" s="1" customFormat="1" ht="14.25" customHeight="1">
      <c r="A234" s="346"/>
      <c r="B234" s="349"/>
      <c r="C234" s="352"/>
      <c r="D234" s="344"/>
      <c r="E234" s="19"/>
      <c r="F234" s="357">
        <v>2016</v>
      </c>
      <c r="G234" s="355">
        <v>0</v>
      </c>
      <c r="H234" s="20" t="s">
        <v>21</v>
      </c>
      <c r="I234" s="21"/>
      <c r="J234" s="114"/>
      <c r="K234" s="22"/>
      <c r="L234" s="22"/>
      <c r="M234" s="23"/>
    </row>
    <row r="235" spans="1:13" s="1" customFormat="1" ht="14.25" customHeight="1">
      <c r="A235" s="346"/>
      <c r="B235" s="349"/>
      <c r="C235" s="352"/>
      <c r="D235" s="344"/>
      <c r="E235" s="19"/>
      <c r="F235" s="358"/>
      <c r="G235" s="356"/>
      <c r="H235" s="20" t="s">
        <v>22</v>
      </c>
      <c r="I235" s="21"/>
      <c r="J235" s="114"/>
      <c r="K235" s="22"/>
      <c r="L235" s="22"/>
      <c r="M235" s="23"/>
    </row>
    <row r="236" spans="1:13" s="1" customFormat="1" ht="14.25" customHeight="1">
      <c r="A236" s="346"/>
      <c r="B236" s="349"/>
      <c r="C236" s="352"/>
      <c r="D236" s="344"/>
      <c r="E236" s="19"/>
      <c r="F236" s="358"/>
      <c r="G236" s="49" t="s">
        <v>23</v>
      </c>
      <c r="H236" s="20" t="s">
        <v>24</v>
      </c>
      <c r="I236" s="27">
        <v>0</v>
      </c>
      <c r="J236" s="115">
        <v>135000</v>
      </c>
      <c r="K236" s="28">
        <f aca="true" t="shared" si="27" ref="K236:M237">K230+K232+K234</f>
        <v>135000</v>
      </c>
      <c r="L236" s="28">
        <f t="shared" si="27"/>
        <v>135000</v>
      </c>
      <c r="M236" s="119">
        <f t="shared" si="27"/>
        <v>0.3333333333333333</v>
      </c>
    </row>
    <row r="237" spans="1:13" s="1" customFormat="1" ht="14.25" customHeight="1" thickBot="1">
      <c r="A237" s="347"/>
      <c r="B237" s="350"/>
      <c r="C237" s="352"/>
      <c r="D237" s="365"/>
      <c r="E237" s="19"/>
      <c r="F237" s="358"/>
      <c r="G237" s="51">
        <v>405000</v>
      </c>
      <c r="H237" s="31" t="s">
        <v>25</v>
      </c>
      <c r="I237" s="32">
        <v>0</v>
      </c>
      <c r="J237" s="116">
        <v>0</v>
      </c>
      <c r="K237" s="33">
        <f t="shared" si="27"/>
        <v>0</v>
      </c>
      <c r="L237" s="33">
        <f t="shared" si="27"/>
        <v>0</v>
      </c>
      <c r="M237" s="34">
        <f t="shared" si="27"/>
        <v>0</v>
      </c>
    </row>
    <row r="238" spans="1:13" s="1" customFormat="1" ht="14.25" customHeight="1">
      <c r="A238" s="345">
        <v>30</v>
      </c>
      <c r="B238" s="348" t="s">
        <v>110</v>
      </c>
      <c r="C238" s="351">
        <v>85195</v>
      </c>
      <c r="D238" s="343" t="s">
        <v>157</v>
      </c>
      <c r="E238" s="13"/>
      <c r="F238" s="360">
        <v>2014</v>
      </c>
      <c r="G238" s="47" t="s">
        <v>15</v>
      </c>
      <c r="H238" s="15" t="s">
        <v>16</v>
      </c>
      <c r="I238" s="16">
        <v>0</v>
      </c>
      <c r="J238" s="113">
        <v>37000</v>
      </c>
      <c r="K238" s="35">
        <v>37000</v>
      </c>
      <c r="L238" s="35">
        <f>I238+K238</f>
        <v>37000</v>
      </c>
      <c r="M238" s="76">
        <f>L238/G245</f>
        <v>0.3333333333333333</v>
      </c>
    </row>
    <row r="239" spans="1:13" s="1" customFormat="1" ht="14.25" customHeight="1">
      <c r="A239" s="346"/>
      <c r="B239" s="349"/>
      <c r="C239" s="352"/>
      <c r="D239" s="344"/>
      <c r="E239" s="19"/>
      <c r="F239" s="358"/>
      <c r="G239" s="355">
        <v>111000</v>
      </c>
      <c r="H239" s="20" t="s">
        <v>17</v>
      </c>
      <c r="I239" s="21"/>
      <c r="J239" s="114"/>
      <c r="K239" s="22"/>
      <c r="L239" s="22"/>
      <c r="M239" s="23"/>
    </row>
    <row r="240" spans="1:13" s="1" customFormat="1" ht="14.25" customHeight="1">
      <c r="A240" s="346"/>
      <c r="B240" s="349"/>
      <c r="C240" s="352"/>
      <c r="D240" s="344"/>
      <c r="E240" s="19"/>
      <c r="F240" s="358"/>
      <c r="G240" s="356"/>
      <c r="H240" s="20" t="s">
        <v>18</v>
      </c>
      <c r="I240" s="21"/>
      <c r="J240" s="114"/>
      <c r="K240" s="22"/>
      <c r="L240" s="22"/>
      <c r="M240" s="23"/>
    </row>
    <row r="241" spans="1:13" s="1" customFormat="1" ht="14.25" customHeight="1">
      <c r="A241" s="346"/>
      <c r="B241" s="349"/>
      <c r="C241" s="352"/>
      <c r="D241" s="344"/>
      <c r="E241" s="19" t="s">
        <v>98</v>
      </c>
      <c r="F241" s="361"/>
      <c r="G241" s="49" t="s">
        <v>19</v>
      </c>
      <c r="H241" s="20" t="s">
        <v>20</v>
      </c>
      <c r="I241" s="21"/>
      <c r="J241" s="114"/>
      <c r="K241" s="22"/>
      <c r="L241" s="22"/>
      <c r="M241" s="23"/>
    </row>
    <row r="242" spans="1:13" s="1" customFormat="1" ht="14.25" customHeight="1">
      <c r="A242" s="346"/>
      <c r="B242" s="349"/>
      <c r="C242" s="352"/>
      <c r="D242" s="344"/>
      <c r="E242" s="19"/>
      <c r="F242" s="357">
        <v>2016</v>
      </c>
      <c r="G242" s="355">
        <v>0</v>
      </c>
      <c r="H242" s="20" t="s">
        <v>21</v>
      </c>
      <c r="I242" s="21"/>
      <c r="J242" s="114"/>
      <c r="K242" s="22"/>
      <c r="L242" s="22"/>
      <c r="M242" s="23"/>
    </row>
    <row r="243" spans="1:13" s="1" customFormat="1" ht="14.25" customHeight="1">
      <c r="A243" s="346"/>
      <c r="B243" s="349"/>
      <c r="C243" s="352"/>
      <c r="D243" s="344"/>
      <c r="E243" s="19"/>
      <c r="F243" s="358"/>
      <c r="G243" s="356"/>
      <c r="H243" s="20" t="s">
        <v>22</v>
      </c>
      <c r="I243" s="21"/>
      <c r="J243" s="114"/>
      <c r="K243" s="22"/>
      <c r="L243" s="22"/>
      <c r="M243" s="23"/>
    </row>
    <row r="244" spans="1:13" s="1" customFormat="1" ht="14.25" customHeight="1">
      <c r="A244" s="346"/>
      <c r="B244" s="349"/>
      <c r="C244" s="352"/>
      <c r="D244" s="344"/>
      <c r="E244" s="19"/>
      <c r="F244" s="358"/>
      <c r="G244" s="49" t="s">
        <v>23</v>
      </c>
      <c r="H244" s="20" t="s">
        <v>24</v>
      </c>
      <c r="I244" s="27">
        <v>0</v>
      </c>
      <c r="J244" s="115">
        <v>37000</v>
      </c>
      <c r="K244" s="28">
        <f aca="true" t="shared" si="28" ref="K244:M245">K238+K240+K242</f>
        <v>37000</v>
      </c>
      <c r="L244" s="28">
        <f t="shared" si="28"/>
        <v>37000</v>
      </c>
      <c r="M244" s="119">
        <f t="shared" si="28"/>
        <v>0.3333333333333333</v>
      </c>
    </row>
    <row r="245" spans="1:13" s="1" customFormat="1" ht="14.25" customHeight="1" thickBot="1">
      <c r="A245" s="347"/>
      <c r="B245" s="350"/>
      <c r="C245" s="353"/>
      <c r="D245" s="365"/>
      <c r="E245" s="38"/>
      <c r="F245" s="359"/>
      <c r="G245" s="51">
        <v>111000</v>
      </c>
      <c r="H245" s="31" t="s">
        <v>25</v>
      </c>
      <c r="I245" s="32">
        <v>0</v>
      </c>
      <c r="J245" s="116">
        <v>0</v>
      </c>
      <c r="K245" s="33">
        <f t="shared" si="28"/>
        <v>0</v>
      </c>
      <c r="L245" s="33">
        <f t="shared" si="28"/>
        <v>0</v>
      </c>
      <c r="M245" s="34">
        <f t="shared" si="28"/>
        <v>0</v>
      </c>
    </row>
    <row r="246" spans="1:13" s="84" customFormat="1" ht="15.75" customHeight="1">
      <c r="A246" s="345">
        <v>31</v>
      </c>
      <c r="B246" s="382" t="s">
        <v>111</v>
      </c>
      <c r="C246" s="374">
        <v>85201</v>
      </c>
      <c r="D246" s="377" t="s">
        <v>158</v>
      </c>
      <c r="E246" s="80"/>
      <c r="F246" s="367">
        <v>2009</v>
      </c>
      <c r="G246" s="47" t="s">
        <v>15</v>
      </c>
      <c r="H246" s="81" t="s">
        <v>16</v>
      </c>
      <c r="I246" s="82">
        <v>690259</v>
      </c>
      <c r="J246" s="126">
        <v>42104</v>
      </c>
      <c r="K246" s="83">
        <v>42104</v>
      </c>
      <c r="L246" s="83">
        <f>I246+K246</f>
        <v>732363</v>
      </c>
      <c r="M246" s="76">
        <f>L246/G253</f>
        <v>1</v>
      </c>
    </row>
    <row r="247" spans="1:13" s="84" customFormat="1" ht="15.75" customHeight="1">
      <c r="A247" s="346"/>
      <c r="B247" s="383"/>
      <c r="C247" s="375"/>
      <c r="D247" s="378"/>
      <c r="E247" s="80"/>
      <c r="F247" s="367"/>
      <c r="G247" s="355">
        <v>732363</v>
      </c>
      <c r="H247" s="85" t="s">
        <v>17</v>
      </c>
      <c r="I247" s="86"/>
      <c r="J247" s="127"/>
      <c r="K247" s="87"/>
      <c r="L247" s="87"/>
      <c r="M247" s="121"/>
    </row>
    <row r="248" spans="1:13" s="84" customFormat="1" ht="15.75" customHeight="1">
      <c r="A248" s="346"/>
      <c r="B248" s="383"/>
      <c r="C248" s="375"/>
      <c r="D248" s="378"/>
      <c r="E248" s="80"/>
      <c r="F248" s="367"/>
      <c r="G248" s="356"/>
      <c r="H248" s="85" t="s">
        <v>18</v>
      </c>
      <c r="I248" s="86"/>
      <c r="J248" s="127"/>
      <c r="K248" s="87"/>
      <c r="L248" s="87"/>
      <c r="M248" s="121"/>
    </row>
    <row r="249" spans="1:13" s="84" customFormat="1" ht="15.75" customHeight="1">
      <c r="A249" s="346"/>
      <c r="B249" s="383"/>
      <c r="C249" s="375"/>
      <c r="D249" s="378"/>
      <c r="E249" s="80"/>
      <c r="F249" s="368"/>
      <c r="G249" s="49" t="s">
        <v>19</v>
      </c>
      <c r="H249" s="85" t="s">
        <v>20</v>
      </c>
      <c r="I249" s="86"/>
      <c r="J249" s="127"/>
      <c r="K249" s="87"/>
      <c r="L249" s="87"/>
      <c r="M249" s="121"/>
    </row>
    <row r="250" spans="1:13" s="84" customFormat="1" ht="15.75" customHeight="1">
      <c r="A250" s="346"/>
      <c r="B250" s="383"/>
      <c r="C250" s="375"/>
      <c r="D250" s="378"/>
      <c r="E250" s="80"/>
      <c r="F250" s="369">
        <v>2014</v>
      </c>
      <c r="G250" s="355">
        <v>0</v>
      </c>
      <c r="H250" s="85" t="s">
        <v>21</v>
      </c>
      <c r="I250" s="86"/>
      <c r="J250" s="127"/>
      <c r="K250" s="87"/>
      <c r="L250" s="87"/>
      <c r="M250" s="121"/>
    </row>
    <row r="251" spans="1:13" s="84" customFormat="1" ht="15.75" customHeight="1">
      <c r="A251" s="346"/>
      <c r="B251" s="383"/>
      <c r="C251" s="375"/>
      <c r="D251" s="378"/>
      <c r="E251" s="80"/>
      <c r="F251" s="367"/>
      <c r="G251" s="356"/>
      <c r="H251" s="85" t="s">
        <v>22</v>
      </c>
      <c r="I251" s="86"/>
      <c r="J251" s="127"/>
      <c r="K251" s="87"/>
      <c r="L251" s="87"/>
      <c r="M251" s="121"/>
    </row>
    <row r="252" spans="1:13" s="84" customFormat="1" ht="15.75" customHeight="1">
      <c r="A252" s="346"/>
      <c r="B252" s="383"/>
      <c r="C252" s="375"/>
      <c r="D252" s="378"/>
      <c r="E252" s="80"/>
      <c r="F252" s="367"/>
      <c r="G252" s="49" t="s">
        <v>23</v>
      </c>
      <c r="H252" s="85" t="s">
        <v>24</v>
      </c>
      <c r="I252" s="88">
        <v>690259</v>
      </c>
      <c r="J252" s="128">
        <v>42104</v>
      </c>
      <c r="K252" s="89">
        <f aca="true" t="shared" si="29" ref="K252:M253">K246+K248+K250</f>
        <v>42104</v>
      </c>
      <c r="L252" s="89">
        <f t="shared" si="29"/>
        <v>732363</v>
      </c>
      <c r="M252" s="119">
        <f t="shared" si="29"/>
        <v>1</v>
      </c>
    </row>
    <row r="253" spans="1:13" s="84" customFormat="1" ht="15.75" customHeight="1" thickBot="1">
      <c r="A253" s="347"/>
      <c r="B253" s="384"/>
      <c r="C253" s="376"/>
      <c r="D253" s="378"/>
      <c r="E253" s="80"/>
      <c r="F253" s="370"/>
      <c r="G253" s="51">
        <v>732363</v>
      </c>
      <c r="H253" s="90" t="s">
        <v>25</v>
      </c>
      <c r="I253" s="91">
        <v>0</v>
      </c>
      <c r="J253" s="129">
        <v>0</v>
      </c>
      <c r="K253" s="92">
        <f t="shared" si="29"/>
        <v>0</v>
      </c>
      <c r="L253" s="92">
        <f t="shared" si="29"/>
        <v>0</v>
      </c>
      <c r="M253" s="122">
        <f t="shared" si="29"/>
        <v>0</v>
      </c>
    </row>
    <row r="254" spans="1:13" s="84" customFormat="1" ht="15.75" customHeight="1">
      <c r="A254" s="345">
        <v>32</v>
      </c>
      <c r="B254" s="382" t="s">
        <v>112</v>
      </c>
      <c r="C254" s="374">
        <v>85201</v>
      </c>
      <c r="D254" s="377" t="s">
        <v>158</v>
      </c>
      <c r="E254" s="79"/>
      <c r="F254" s="366">
        <v>2011</v>
      </c>
      <c r="G254" s="47" t="s">
        <v>15</v>
      </c>
      <c r="H254" s="81" t="s">
        <v>16</v>
      </c>
      <c r="I254" s="82">
        <v>1496800</v>
      </c>
      <c r="J254" s="126">
        <v>589616</v>
      </c>
      <c r="K254" s="83">
        <v>600199</v>
      </c>
      <c r="L254" s="83">
        <f>I254+K254</f>
        <v>2096999</v>
      </c>
      <c r="M254" s="76">
        <f>L254/G261</f>
        <v>0.7353185189548864</v>
      </c>
    </row>
    <row r="255" spans="1:13" s="84" customFormat="1" ht="15.75" customHeight="1">
      <c r="A255" s="346"/>
      <c r="B255" s="383"/>
      <c r="C255" s="375"/>
      <c r="D255" s="378"/>
      <c r="E255" s="80"/>
      <c r="F255" s="367"/>
      <c r="G255" s="355">
        <v>2851824</v>
      </c>
      <c r="H255" s="85" t="s">
        <v>17</v>
      </c>
      <c r="I255" s="86"/>
      <c r="J255" s="127"/>
      <c r="K255" s="87"/>
      <c r="L255" s="87"/>
      <c r="M255" s="121"/>
    </row>
    <row r="256" spans="1:13" s="84" customFormat="1" ht="15.75" customHeight="1">
      <c r="A256" s="346"/>
      <c r="B256" s="383"/>
      <c r="C256" s="375"/>
      <c r="D256" s="378"/>
      <c r="E256" s="80"/>
      <c r="F256" s="367"/>
      <c r="G256" s="356"/>
      <c r="H256" s="85" t="s">
        <v>18</v>
      </c>
      <c r="I256" s="86"/>
      <c r="J256" s="127"/>
      <c r="K256" s="87"/>
      <c r="L256" s="87"/>
      <c r="M256" s="121"/>
    </row>
    <row r="257" spans="1:13" s="84" customFormat="1" ht="15.75" customHeight="1">
      <c r="A257" s="346"/>
      <c r="B257" s="383"/>
      <c r="C257" s="375"/>
      <c r="D257" s="378"/>
      <c r="E257" s="80"/>
      <c r="F257" s="368"/>
      <c r="G257" s="49" t="s">
        <v>19</v>
      </c>
      <c r="H257" s="85" t="s">
        <v>20</v>
      </c>
      <c r="I257" s="86"/>
      <c r="J257" s="127"/>
      <c r="K257" s="87"/>
      <c r="L257" s="87"/>
      <c r="M257" s="121"/>
    </row>
    <row r="258" spans="1:13" s="84" customFormat="1" ht="15.75" customHeight="1">
      <c r="A258" s="346"/>
      <c r="B258" s="383"/>
      <c r="C258" s="375"/>
      <c r="D258" s="378"/>
      <c r="E258" s="80"/>
      <c r="F258" s="369">
        <v>2016</v>
      </c>
      <c r="G258" s="355">
        <v>0</v>
      </c>
      <c r="H258" s="85" t="s">
        <v>21</v>
      </c>
      <c r="I258" s="86"/>
      <c r="J258" s="127"/>
      <c r="K258" s="87"/>
      <c r="L258" s="87"/>
      <c r="M258" s="121"/>
    </row>
    <row r="259" spans="1:13" s="84" customFormat="1" ht="15.75" customHeight="1">
      <c r="A259" s="346"/>
      <c r="B259" s="383"/>
      <c r="C259" s="375"/>
      <c r="D259" s="378"/>
      <c r="E259" s="80"/>
      <c r="F259" s="367"/>
      <c r="G259" s="356"/>
      <c r="H259" s="85" t="s">
        <v>22</v>
      </c>
      <c r="I259" s="86"/>
      <c r="J259" s="127"/>
      <c r="K259" s="87"/>
      <c r="L259" s="87"/>
      <c r="M259" s="121"/>
    </row>
    <row r="260" spans="1:13" s="84" customFormat="1" ht="15.75" customHeight="1">
      <c r="A260" s="346"/>
      <c r="B260" s="383"/>
      <c r="C260" s="375"/>
      <c r="D260" s="378"/>
      <c r="E260" s="80"/>
      <c r="F260" s="367"/>
      <c r="G260" s="49" t="s">
        <v>23</v>
      </c>
      <c r="H260" s="85" t="s">
        <v>24</v>
      </c>
      <c r="I260" s="88">
        <v>1496800</v>
      </c>
      <c r="J260" s="128">
        <v>589616</v>
      </c>
      <c r="K260" s="89">
        <f aca="true" t="shared" si="30" ref="K260:M261">K254+K256+K258</f>
        <v>600199</v>
      </c>
      <c r="L260" s="89">
        <f t="shared" si="30"/>
        <v>2096999</v>
      </c>
      <c r="M260" s="119">
        <f t="shared" si="30"/>
        <v>0.7353185189548864</v>
      </c>
    </row>
    <row r="261" spans="1:13" s="84" customFormat="1" ht="15.75" customHeight="1" thickBot="1">
      <c r="A261" s="347"/>
      <c r="B261" s="384"/>
      <c r="C261" s="376"/>
      <c r="D261" s="378"/>
      <c r="E261" s="93"/>
      <c r="F261" s="370"/>
      <c r="G261" s="51">
        <v>2851824</v>
      </c>
      <c r="H261" s="90" t="s">
        <v>25</v>
      </c>
      <c r="I261" s="91">
        <v>0</v>
      </c>
      <c r="J261" s="129">
        <v>0</v>
      </c>
      <c r="K261" s="92">
        <f t="shared" si="30"/>
        <v>0</v>
      </c>
      <c r="L261" s="92">
        <f t="shared" si="30"/>
        <v>0</v>
      </c>
      <c r="M261" s="122">
        <f t="shared" si="30"/>
        <v>0</v>
      </c>
    </row>
    <row r="262" spans="1:13" s="84" customFormat="1" ht="12.75" customHeight="1">
      <c r="A262" s="345">
        <v>33</v>
      </c>
      <c r="B262" s="382" t="s">
        <v>113</v>
      </c>
      <c r="C262" s="374">
        <v>85201</v>
      </c>
      <c r="D262" s="377" t="s">
        <v>158</v>
      </c>
      <c r="E262" s="79"/>
      <c r="F262" s="366">
        <v>2014</v>
      </c>
      <c r="G262" s="47" t="s">
        <v>15</v>
      </c>
      <c r="H262" s="81" t="s">
        <v>16</v>
      </c>
      <c r="I262" s="82">
        <v>0</v>
      </c>
      <c r="J262" s="126">
        <v>594984</v>
      </c>
      <c r="K262" s="83">
        <v>588360</v>
      </c>
      <c r="L262" s="83">
        <f>I262+K262</f>
        <v>588360</v>
      </c>
      <c r="M262" s="76">
        <f>L262/G269</f>
        <v>0.31279805290708246</v>
      </c>
    </row>
    <row r="263" spans="1:13" s="84" customFormat="1" ht="12.75">
      <c r="A263" s="346"/>
      <c r="B263" s="383"/>
      <c r="C263" s="375"/>
      <c r="D263" s="378"/>
      <c r="E263" s="80"/>
      <c r="F263" s="367"/>
      <c r="G263" s="355">
        <v>1880958</v>
      </c>
      <c r="H263" s="85" t="s">
        <v>17</v>
      </c>
      <c r="I263" s="86"/>
      <c r="J263" s="127"/>
      <c r="K263" s="87"/>
      <c r="L263" s="87"/>
      <c r="M263" s="121"/>
    </row>
    <row r="264" spans="1:13" s="84" customFormat="1" ht="12.75">
      <c r="A264" s="346"/>
      <c r="B264" s="383"/>
      <c r="C264" s="375"/>
      <c r="D264" s="378"/>
      <c r="E264" s="80"/>
      <c r="F264" s="367"/>
      <c r="G264" s="356"/>
      <c r="H264" s="85" t="s">
        <v>18</v>
      </c>
      <c r="I264" s="86"/>
      <c r="J264" s="127"/>
      <c r="K264" s="87"/>
      <c r="L264" s="87"/>
      <c r="M264" s="121"/>
    </row>
    <row r="265" spans="1:13" s="84" customFormat="1" ht="12.75">
      <c r="A265" s="346"/>
      <c r="B265" s="383"/>
      <c r="C265" s="375"/>
      <c r="D265" s="378"/>
      <c r="E265" s="80"/>
      <c r="F265" s="368"/>
      <c r="G265" s="49" t="s">
        <v>19</v>
      </c>
      <c r="H265" s="85" t="s">
        <v>20</v>
      </c>
      <c r="I265" s="86"/>
      <c r="J265" s="127"/>
      <c r="K265" s="87"/>
      <c r="L265" s="87"/>
      <c r="M265" s="121"/>
    </row>
    <row r="266" spans="1:13" s="84" customFormat="1" ht="12" customHeight="1">
      <c r="A266" s="346"/>
      <c r="B266" s="383"/>
      <c r="C266" s="375"/>
      <c r="D266" s="378"/>
      <c r="E266" s="80"/>
      <c r="F266" s="369">
        <v>2017</v>
      </c>
      <c r="G266" s="355">
        <v>0</v>
      </c>
      <c r="H266" s="85" t="s">
        <v>21</v>
      </c>
      <c r="I266" s="86"/>
      <c r="J266" s="127"/>
      <c r="K266" s="87"/>
      <c r="L266" s="87"/>
      <c r="M266" s="121"/>
    </row>
    <row r="267" spans="1:13" s="84" customFormat="1" ht="12.75">
      <c r="A267" s="346"/>
      <c r="B267" s="383"/>
      <c r="C267" s="375"/>
      <c r="D267" s="378"/>
      <c r="E267" s="80"/>
      <c r="F267" s="367"/>
      <c r="G267" s="356"/>
      <c r="H267" s="85" t="s">
        <v>22</v>
      </c>
      <c r="I267" s="86"/>
      <c r="J267" s="127"/>
      <c r="K267" s="87"/>
      <c r="L267" s="87"/>
      <c r="M267" s="121"/>
    </row>
    <row r="268" spans="1:13" s="84" customFormat="1" ht="12.75">
      <c r="A268" s="346"/>
      <c r="B268" s="383"/>
      <c r="C268" s="375"/>
      <c r="D268" s="378"/>
      <c r="E268" s="80"/>
      <c r="F268" s="367"/>
      <c r="G268" s="49" t="s">
        <v>23</v>
      </c>
      <c r="H268" s="85" t="s">
        <v>24</v>
      </c>
      <c r="I268" s="88">
        <v>0</v>
      </c>
      <c r="J268" s="128">
        <v>594984</v>
      </c>
      <c r="K268" s="89">
        <f aca="true" t="shared" si="31" ref="K268:M269">K262+K264+K266</f>
        <v>588360</v>
      </c>
      <c r="L268" s="89">
        <f t="shared" si="31"/>
        <v>588360</v>
      </c>
      <c r="M268" s="119">
        <f t="shared" si="31"/>
        <v>0.31279805290708246</v>
      </c>
    </row>
    <row r="269" spans="1:13" s="84" customFormat="1" ht="13.5" thickBot="1">
      <c r="A269" s="347"/>
      <c r="B269" s="384"/>
      <c r="C269" s="376"/>
      <c r="D269" s="378"/>
      <c r="E269" s="93"/>
      <c r="F269" s="370"/>
      <c r="G269" s="51">
        <v>1880958</v>
      </c>
      <c r="H269" s="90" t="s">
        <v>25</v>
      </c>
      <c r="I269" s="91">
        <v>0</v>
      </c>
      <c r="J269" s="129">
        <v>0</v>
      </c>
      <c r="K269" s="92">
        <f t="shared" si="31"/>
        <v>0</v>
      </c>
      <c r="L269" s="92">
        <f t="shared" si="31"/>
        <v>0</v>
      </c>
      <c r="M269" s="122">
        <f t="shared" si="31"/>
        <v>0</v>
      </c>
    </row>
    <row r="270" spans="1:13" s="84" customFormat="1" ht="13.5" customHeight="1">
      <c r="A270" s="345">
        <v>34</v>
      </c>
      <c r="B270" s="382" t="s">
        <v>114</v>
      </c>
      <c r="C270" s="377" t="s">
        <v>115</v>
      </c>
      <c r="D270" s="377" t="s">
        <v>158</v>
      </c>
      <c r="E270" s="79"/>
      <c r="F270" s="366">
        <v>2013</v>
      </c>
      <c r="G270" s="47" t="s">
        <v>15</v>
      </c>
      <c r="H270" s="81" t="s">
        <v>16</v>
      </c>
      <c r="I270" s="82">
        <v>938143</v>
      </c>
      <c r="J270" s="126">
        <v>1060159</v>
      </c>
      <c r="K270" s="83">
        <f>969279</f>
        <v>969279</v>
      </c>
      <c r="L270" s="83">
        <f>I270+K270</f>
        <v>1907422</v>
      </c>
      <c r="M270" s="76">
        <f>L270/G277</f>
        <v>0.48388059951389256</v>
      </c>
    </row>
    <row r="271" spans="1:13" s="84" customFormat="1" ht="13.5" customHeight="1">
      <c r="A271" s="346"/>
      <c r="B271" s="383"/>
      <c r="C271" s="378"/>
      <c r="D271" s="378"/>
      <c r="E271" s="80"/>
      <c r="F271" s="367"/>
      <c r="G271" s="355">
        <v>3941927</v>
      </c>
      <c r="H271" s="85" t="s">
        <v>17</v>
      </c>
      <c r="I271" s="86"/>
      <c r="J271" s="127"/>
      <c r="K271" s="87"/>
      <c r="L271" s="87"/>
      <c r="M271" s="121"/>
    </row>
    <row r="272" spans="1:13" s="84" customFormat="1" ht="13.5" customHeight="1">
      <c r="A272" s="346"/>
      <c r="B272" s="383"/>
      <c r="C272" s="378"/>
      <c r="D272" s="378"/>
      <c r="E272" s="80"/>
      <c r="F272" s="367"/>
      <c r="G272" s="356"/>
      <c r="H272" s="85" t="s">
        <v>18</v>
      </c>
      <c r="I272" s="86"/>
      <c r="J272" s="127"/>
      <c r="K272" s="87"/>
      <c r="L272" s="87"/>
      <c r="M272" s="121"/>
    </row>
    <row r="273" spans="1:13" s="84" customFormat="1" ht="13.5" customHeight="1">
      <c r="A273" s="346"/>
      <c r="B273" s="383"/>
      <c r="C273" s="378"/>
      <c r="D273" s="378"/>
      <c r="E273" s="80"/>
      <c r="F273" s="368"/>
      <c r="G273" s="49" t="s">
        <v>19</v>
      </c>
      <c r="H273" s="85" t="s">
        <v>20</v>
      </c>
      <c r="I273" s="86"/>
      <c r="J273" s="127"/>
      <c r="K273" s="87"/>
      <c r="L273" s="87"/>
      <c r="M273" s="121"/>
    </row>
    <row r="274" spans="1:13" s="84" customFormat="1" ht="13.5" customHeight="1">
      <c r="A274" s="346"/>
      <c r="B274" s="383"/>
      <c r="C274" s="378"/>
      <c r="D274" s="378"/>
      <c r="E274" s="80"/>
      <c r="F274" s="369">
        <v>2016</v>
      </c>
      <c r="G274" s="355">
        <v>0</v>
      </c>
      <c r="H274" s="85" t="s">
        <v>21</v>
      </c>
      <c r="I274" s="86"/>
      <c r="J274" s="127"/>
      <c r="K274" s="87"/>
      <c r="L274" s="87"/>
      <c r="M274" s="121"/>
    </row>
    <row r="275" spans="1:13" s="84" customFormat="1" ht="13.5" customHeight="1">
      <c r="A275" s="346"/>
      <c r="B275" s="383"/>
      <c r="C275" s="378"/>
      <c r="D275" s="378"/>
      <c r="E275" s="80"/>
      <c r="F275" s="367"/>
      <c r="G275" s="356"/>
      <c r="H275" s="85" t="s">
        <v>22</v>
      </c>
      <c r="I275" s="86"/>
      <c r="J275" s="127"/>
      <c r="K275" s="87"/>
      <c r="L275" s="87"/>
      <c r="M275" s="121"/>
    </row>
    <row r="276" spans="1:13" s="84" customFormat="1" ht="13.5" customHeight="1">
      <c r="A276" s="346"/>
      <c r="B276" s="383"/>
      <c r="C276" s="378"/>
      <c r="D276" s="378"/>
      <c r="E276" s="80"/>
      <c r="F276" s="367"/>
      <c r="G276" s="49" t="s">
        <v>23</v>
      </c>
      <c r="H276" s="85" t="s">
        <v>24</v>
      </c>
      <c r="I276" s="88">
        <v>938143</v>
      </c>
      <c r="J276" s="128">
        <v>1060159</v>
      </c>
      <c r="K276" s="89">
        <f aca="true" t="shared" si="32" ref="K276:M277">K270+K272+K274</f>
        <v>969279</v>
      </c>
      <c r="L276" s="89">
        <f t="shared" si="32"/>
        <v>1907422</v>
      </c>
      <c r="M276" s="119">
        <f t="shared" si="32"/>
        <v>0.48388059951389256</v>
      </c>
    </row>
    <row r="277" spans="1:13" s="84" customFormat="1" ht="13.5" customHeight="1" thickBot="1">
      <c r="A277" s="347"/>
      <c r="B277" s="384"/>
      <c r="C277" s="392"/>
      <c r="D277" s="392"/>
      <c r="E277" s="93"/>
      <c r="F277" s="370"/>
      <c r="G277" s="51">
        <v>3941927</v>
      </c>
      <c r="H277" s="90" t="s">
        <v>25</v>
      </c>
      <c r="I277" s="91">
        <v>0</v>
      </c>
      <c r="J277" s="129">
        <v>0</v>
      </c>
      <c r="K277" s="92">
        <f t="shared" si="32"/>
        <v>0</v>
      </c>
      <c r="L277" s="92">
        <f t="shared" si="32"/>
        <v>0</v>
      </c>
      <c r="M277" s="122">
        <f t="shared" si="32"/>
        <v>0</v>
      </c>
    </row>
    <row r="278" spans="1:13" s="84" customFormat="1" ht="12.75" customHeight="1">
      <c r="A278" s="345">
        <v>35</v>
      </c>
      <c r="B278" s="382" t="s">
        <v>116</v>
      </c>
      <c r="C278" s="374">
        <v>85214</v>
      </c>
      <c r="D278" s="377" t="s">
        <v>158</v>
      </c>
      <c r="E278" s="79"/>
      <c r="F278" s="366">
        <v>2013</v>
      </c>
      <c r="G278" s="47" t="s">
        <v>15</v>
      </c>
      <c r="H278" s="81" t="s">
        <v>16</v>
      </c>
      <c r="I278" s="82">
        <v>283000</v>
      </c>
      <c r="J278" s="126">
        <v>566000</v>
      </c>
      <c r="K278" s="83">
        <v>566000</v>
      </c>
      <c r="L278" s="83">
        <f>I278+K278</f>
        <v>849000</v>
      </c>
      <c r="M278" s="76">
        <f>L278/G285</f>
        <v>0.5142858181293929</v>
      </c>
    </row>
    <row r="279" spans="1:13" s="84" customFormat="1" ht="11.25" customHeight="1">
      <c r="A279" s="346"/>
      <c r="B279" s="383"/>
      <c r="C279" s="375"/>
      <c r="D279" s="378"/>
      <c r="E279" s="80"/>
      <c r="F279" s="367"/>
      <c r="G279" s="355">
        <v>1650833</v>
      </c>
      <c r="H279" s="85" t="s">
        <v>17</v>
      </c>
      <c r="I279" s="86"/>
      <c r="J279" s="127"/>
      <c r="K279" s="87"/>
      <c r="L279" s="87"/>
      <c r="M279" s="121"/>
    </row>
    <row r="280" spans="1:13" s="84" customFormat="1" ht="12" customHeight="1">
      <c r="A280" s="346"/>
      <c r="B280" s="383"/>
      <c r="C280" s="375"/>
      <c r="D280" s="378"/>
      <c r="E280" s="80"/>
      <c r="F280" s="367"/>
      <c r="G280" s="356"/>
      <c r="H280" s="85" t="s">
        <v>18</v>
      </c>
      <c r="I280" s="86"/>
      <c r="J280" s="127"/>
      <c r="K280" s="87"/>
      <c r="L280" s="87"/>
      <c r="M280" s="121"/>
    </row>
    <row r="281" spans="1:13" s="84" customFormat="1" ht="12.75">
      <c r="A281" s="346"/>
      <c r="B281" s="383"/>
      <c r="C281" s="375"/>
      <c r="D281" s="378"/>
      <c r="E281" s="80"/>
      <c r="F281" s="368"/>
      <c r="G281" s="49" t="s">
        <v>19</v>
      </c>
      <c r="H281" s="85" t="s">
        <v>20</v>
      </c>
      <c r="I281" s="86"/>
      <c r="J281" s="127"/>
      <c r="K281" s="87"/>
      <c r="L281" s="87"/>
      <c r="M281" s="121"/>
    </row>
    <row r="282" spans="1:13" s="84" customFormat="1" ht="11.25" customHeight="1">
      <c r="A282" s="346"/>
      <c r="B282" s="383"/>
      <c r="C282" s="375"/>
      <c r="D282" s="378"/>
      <c r="E282" s="80"/>
      <c r="F282" s="369">
        <v>2016</v>
      </c>
      <c r="G282" s="355">
        <v>0</v>
      </c>
      <c r="H282" s="85" t="s">
        <v>21</v>
      </c>
      <c r="I282" s="86"/>
      <c r="J282" s="127"/>
      <c r="K282" s="87"/>
      <c r="L282" s="87"/>
      <c r="M282" s="121"/>
    </row>
    <row r="283" spans="1:13" s="84" customFormat="1" ht="11.25" customHeight="1">
      <c r="A283" s="346"/>
      <c r="B283" s="383"/>
      <c r="C283" s="375"/>
      <c r="D283" s="378"/>
      <c r="E283" s="80"/>
      <c r="F283" s="367"/>
      <c r="G283" s="356"/>
      <c r="H283" s="96" t="s">
        <v>22</v>
      </c>
      <c r="I283" s="86"/>
      <c r="J283" s="127"/>
      <c r="K283" s="87"/>
      <c r="L283" s="87"/>
      <c r="M283" s="121"/>
    </row>
    <row r="284" spans="1:13" s="84" customFormat="1" ht="12.75">
      <c r="A284" s="346"/>
      <c r="B284" s="383"/>
      <c r="C284" s="375"/>
      <c r="D284" s="378"/>
      <c r="E284" s="80"/>
      <c r="F284" s="367"/>
      <c r="G284" s="49" t="s">
        <v>23</v>
      </c>
      <c r="H284" s="85" t="s">
        <v>24</v>
      </c>
      <c r="I284" s="88">
        <v>283000</v>
      </c>
      <c r="J284" s="128">
        <v>566000</v>
      </c>
      <c r="K284" s="89">
        <f aca="true" t="shared" si="33" ref="K284:M285">SUM(K278,K282)</f>
        <v>566000</v>
      </c>
      <c r="L284" s="89">
        <f t="shared" si="33"/>
        <v>849000</v>
      </c>
      <c r="M284" s="119">
        <f t="shared" si="33"/>
        <v>0.5142858181293929</v>
      </c>
    </row>
    <row r="285" spans="1:13" s="84" customFormat="1" ht="13.5" thickBot="1">
      <c r="A285" s="347"/>
      <c r="B285" s="384"/>
      <c r="C285" s="376"/>
      <c r="D285" s="378"/>
      <c r="E285" s="93"/>
      <c r="F285" s="370"/>
      <c r="G285" s="51">
        <v>1650833</v>
      </c>
      <c r="H285" s="90" t="s">
        <v>25</v>
      </c>
      <c r="I285" s="91">
        <v>0</v>
      </c>
      <c r="J285" s="129">
        <v>0</v>
      </c>
      <c r="K285" s="92">
        <f t="shared" si="33"/>
        <v>0</v>
      </c>
      <c r="L285" s="92">
        <f t="shared" si="33"/>
        <v>0</v>
      </c>
      <c r="M285" s="122">
        <f t="shared" si="33"/>
        <v>0</v>
      </c>
    </row>
    <row r="286" spans="1:13" s="84" customFormat="1" ht="14.25" customHeight="1">
      <c r="A286" s="345">
        <v>36</v>
      </c>
      <c r="B286" s="382" t="s">
        <v>117</v>
      </c>
      <c r="C286" s="374">
        <v>85214</v>
      </c>
      <c r="D286" s="377" t="s">
        <v>158</v>
      </c>
      <c r="E286" s="79"/>
      <c r="F286" s="366">
        <v>2013</v>
      </c>
      <c r="G286" s="47" t="s">
        <v>15</v>
      </c>
      <c r="H286" s="81" t="s">
        <v>16</v>
      </c>
      <c r="I286" s="82">
        <v>326276</v>
      </c>
      <c r="J286" s="126">
        <v>306273</v>
      </c>
      <c r="K286" s="83">
        <v>297120</v>
      </c>
      <c r="L286" s="83">
        <f>I286+K286</f>
        <v>623396</v>
      </c>
      <c r="M286" s="76">
        <f>L286/G293</f>
        <v>0.985529974752944</v>
      </c>
    </row>
    <row r="287" spans="1:13" s="84" customFormat="1" ht="14.25" customHeight="1">
      <c r="A287" s="346"/>
      <c r="B287" s="383"/>
      <c r="C287" s="375"/>
      <c r="D287" s="378"/>
      <c r="E287" s="80"/>
      <c r="F287" s="367"/>
      <c r="G287" s="355">
        <v>632549</v>
      </c>
      <c r="H287" s="85" t="s">
        <v>17</v>
      </c>
      <c r="I287" s="86"/>
      <c r="J287" s="127"/>
      <c r="K287" s="87"/>
      <c r="L287" s="87"/>
      <c r="M287" s="121"/>
    </row>
    <row r="288" spans="1:13" s="84" customFormat="1" ht="14.25" customHeight="1">
      <c r="A288" s="346"/>
      <c r="B288" s="383"/>
      <c r="C288" s="375"/>
      <c r="D288" s="378"/>
      <c r="E288" s="80"/>
      <c r="F288" s="367"/>
      <c r="G288" s="356"/>
      <c r="H288" s="85" t="s">
        <v>18</v>
      </c>
      <c r="I288" s="86"/>
      <c r="J288" s="127"/>
      <c r="K288" s="87"/>
      <c r="L288" s="87"/>
      <c r="M288" s="121"/>
    </row>
    <row r="289" spans="1:13" s="84" customFormat="1" ht="14.25" customHeight="1">
      <c r="A289" s="346"/>
      <c r="B289" s="383"/>
      <c r="C289" s="375"/>
      <c r="D289" s="378"/>
      <c r="E289" s="80"/>
      <c r="F289" s="368"/>
      <c r="G289" s="49" t="s">
        <v>19</v>
      </c>
      <c r="H289" s="85" t="s">
        <v>20</v>
      </c>
      <c r="I289" s="86"/>
      <c r="J289" s="127"/>
      <c r="K289" s="87"/>
      <c r="L289" s="87"/>
      <c r="M289" s="121"/>
    </row>
    <row r="290" spans="1:13" s="84" customFormat="1" ht="14.25" customHeight="1">
      <c r="A290" s="346"/>
      <c r="B290" s="383"/>
      <c r="C290" s="375"/>
      <c r="D290" s="378"/>
      <c r="E290" s="80"/>
      <c r="F290" s="369">
        <v>2014</v>
      </c>
      <c r="G290" s="355">
        <v>0</v>
      </c>
      <c r="H290" s="85" t="s">
        <v>21</v>
      </c>
      <c r="I290" s="86"/>
      <c r="J290" s="127"/>
      <c r="K290" s="87"/>
      <c r="L290" s="87"/>
      <c r="M290" s="121"/>
    </row>
    <row r="291" spans="1:13" s="84" customFormat="1" ht="14.25" customHeight="1">
      <c r="A291" s="346"/>
      <c r="B291" s="383"/>
      <c r="C291" s="375"/>
      <c r="D291" s="378"/>
      <c r="E291" s="80"/>
      <c r="F291" s="367"/>
      <c r="G291" s="356"/>
      <c r="H291" s="85" t="s">
        <v>22</v>
      </c>
      <c r="I291" s="86"/>
      <c r="J291" s="127"/>
      <c r="K291" s="87"/>
      <c r="L291" s="87"/>
      <c r="M291" s="121"/>
    </row>
    <row r="292" spans="1:13" s="84" customFormat="1" ht="14.25" customHeight="1">
      <c r="A292" s="346"/>
      <c r="B292" s="383"/>
      <c r="C292" s="375"/>
      <c r="D292" s="378"/>
      <c r="E292" s="80"/>
      <c r="F292" s="367"/>
      <c r="G292" s="49" t="s">
        <v>23</v>
      </c>
      <c r="H292" s="85" t="s">
        <v>24</v>
      </c>
      <c r="I292" s="88">
        <v>326276</v>
      </c>
      <c r="J292" s="128">
        <v>306273</v>
      </c>
      <c r="K292" s="89">
        <f aca="true" t="shared" si="34" ref="K292:M293">K286+K288+K290</f>
        <v>297120</v>
      </c>
      <c r="L292" s="89">
        <f t="shared" si="34"/>
        <v>623396</v>
      </c>
      <c r="M292" s="119">
        <f t="shared" si="34"/>
        <v>0.985529974752944</v>
      </c>
    </row>
    <row r="293" spans="1:13" s="84" customFormat="1" ht="14.25" customHeight="1" thickBot="1">
      <c r="A293" s="347"/>
      <c r="B293" s="384"/>
      <c r="C293" s="376"/>
      <c r="D293" s="378"/>
      <c r="E293" s="93"/>
      <c r="F293" s="370"/>
      <c r="G293" s="51">
        <v>632549</v>
      </c>
      <c r="H293" s="90" t="s">
        <v>25</v>
      </c>
      <c r="I293" s="91">
        <v>0</v>
      </c>
      <c r="J293" s="129">
        <v>0</v>
      </c>
      <c r="K293" s="92">
        <f t="shared" si="34"/>
        <v>0</v>
      </c>
      <c r="L293" s="92">
        <f t="shared" si="34"/>
        <v>0</v>
      </c>
      <c r="M293" s="122">
        <f t="shared" si="34"/>
        <v>0</v>
      </c>
    </row>
    <row r="294" spans="1:13" s="84" customFormat="1" ht="15.75" customHeight="1">
      <c r="A294" s="345">
        <v>37</v>
      </c>
      <c r="B294" s="382" t="s">
        <v>118</v>
      </c>
      <c r="C294" s="374">
        <v>85214</v>
      </c>
      <c r="D294" s="377" t="s">
        <v>158</v>
      </c>
      <c r="E294" s="80"/>
      <c r="F294" s="367">
        <v>2014</v>
      </c>
      <c r="G294" s="47" t="s">
        <v>15</v>
      </c>
      <c r="H294" s="94" t="s">
        <v>16</v>
      </c>
      <c r="I294" s="82">
        <v>0</v>
      </c>
      <c r="J294" s="138">
        <v>408920</v>
      </c>
      <c r="K294" s="95">
        <v>408090</v>
      </c>
      <c r="L294" s="95">
        <f>I294+K294</f>
        <v>408090</v>
      </c>
      <c r="M294" s="76">
        <f>L294/G301</f>
        <v>0.18163812135023502</v>
      </c>
    </row>
    <row r="295" spans="1:13" s="84" customFormat="1" ht="15.75" customHeight="1">
      <c r="A295" s="346"/>
      <c r="B295" s="383"/>
      <c r="C295" s="375"/>
      <c r="D295" s="378"/>
      <c r="E295" s="80"/>
      <c r="F295" s="367"/>
      <c r="G295" s="355">
        <v>2246720</v>
      </c>
      <c r="H295" s="85" t="s">
        <v>17</v>
      </c>
      <c r="I295" s="86"/>
      <c r="J295" s="127"/>
      <c r="K295" s="87"/>
      <c r="L295" s="87"/>
      <c r="M295" s="121"/>
    </row>
    <row r="296" spans="1:13" s="84" customFormat="1" ht="15.75" customHeight="1">
      <c r="A296" s="346"/>
      <c r="B296" s="383"/>
      <c r="C296" s="375"/>
      <c r="D296" s="378"/>
      <c r="E296" s="80"/>
      <c r="F296" s="367"/>
      <c r="G296" s="356"/>
      <c r="H296" s="85" t="s">
        <v>18</v>
      </c>
      <c r="I296" s="86"/>
      <c r="J296" s="127"/>
      <c r="K296" s="87"/>
      <c r="L296" s="87"/>
      <c r="M296" s="121"/>
    </row>
    <row r="297" spans="1:13" s="84" customFormat="1" ht="15.75" customHeight="1">
      <c r="A297" s="346"/>
      <c r="B297" s="383"/>
      <c r="C297" s="375"/>
      <c r="D297" s="378"/>
      <c r="E297" s="80"/>
      <c r="F297" s="368"/>
      <c r="G297" s="49" t="s">
        <v>19</v>
      </c>
      <c r="H297" s="85" t="s">
        <v>20</v>
      </c>
      <c r="I297" s="86"/>
      <c r="J297" s="127"/>
      <c r="K297" s="87"/>
      <c r="L297" s="87"/>
      <c r="M297" s="121"/>
    </row>
    <row r="298" spans="1:13" s="84" customFormat="1" ht="14.25" customHeight="1">
      <c r="A298" s="346"/>
      <c r="B298" s="383"/>
      <c r="C298" s="375"/>
      <c r="D298" s="378"/>
      <c r="E298" s="80"/>
      <c r="F298" s="369">
        <v>2017</v>
      </c>
      <c r="G298" s="355">
        <v>0</v>
      </c>
      <c r="H298" s="85" t="s">
        <v>21</v>
      </c>
      <c r="I298" s="86"/>
      <c r="J298" s="127"/>
      <c r="K298" s="87"/>
      <c r="L298" s="87"/>
      <c r="M298" s="121"/>
    </row>
    <row r="299" spans="1:13" s="84" customFormat="1" ht="15.75" customHeight="1">
      <c r="A299" s="346"/>
      <c r="B299" s="383"/>
      <c r="C299" s="375"/>
      <c r="D299" s="378"/>
      <c r="E299" s="80"/>
      <c r="F299" s="367"/>
      <c r="G299" s="356"/>
      <c r="H299" s="85" t="s">
        <v>22</v>
      </c>
      <c r="I299" s="86"/>
      <c r="J299" s="127"/>
      <c r="K299" s="87"/>
      <c r="L299" s="87"/>
      <c r="M299" s="121"/>
    </row>
    <row r="300" spans="1:13" s="84" customFormat="1" ht="15.75" customHeight="1">
      <c r="A300" s="346"/>
      <c r="B300" s="383"/>
      <c r="C300" s="375"/>
      <c r="D300" s="378"/>
      <c r="E300" s="80"/>
      <c r="F300" s="367"/>
      <c r="G300" s="49" t="s">
        <v>23</v>
      </c>
      <c r="H300" s="85" t="s">
        <v>24</v>
      </c>
      <c r="I300" s="88">
        <v>0</v>
      </c>
      <c r="J300" s="128">
        <v>408920</v>
      </c>
      <c r="K300" s="89">
        <f aca="true" t="shared" si="35" ref="K300:M301">K294+K296+K298</f>
        <v>408090</v>
      </c>
      <c r="L300" s="89">
        <f t="shared" si="35"/>
        <v>408090</v>
      </c>
      <c r="M300" s="119">
        <f t="shared" si="35"/>
        <v>0.18163812135023502</v>
      </c>
    </row>
    <row r="301" spans="1:13" s="84" customFormat="1" ht="15.75" customHeight="1" thickBot="1">
      <c r="A301" s="347"/>
      <c r="B301" s="384"/>
      <c r="C301" s="376"/>
      <c r="D301" s="378"/>
      <c r="E301" s="93"/>
      <c r="F301" s="370"/>
      <c r="G301" s="51">
        <v>2246720</v>
      </c>
      <c r="H301" s="90" t="s">
        <v>25</v>
      </c>
      <c r="I301" s="91">
        <v>0</v>
      </c>
      <c r="J301" s="129">
        <v>0</v>
      </c>
      <c r="K301" s="92">
        <f t="shared" si="35"/>
        <v>0</v>
      </c>
      <c r="L301" s="92">
        <f t="shared" si="35"/>
        <v>0</v>
      </c>
      <c r="M301" s="122">
        <f t="shared" si="35"/>
        <v>0</v>
      </c>
    </row>
    <row r="302" spans="1:13" s="84" customFormat="1" ht="15.75" customHeight="1">
      <c r="A302" s="345">
        <v>38</v>
      </c>
      <c r="B302" s="382" t="s">
        <v>119</v>
      </c>
      <c r="C302" s="374">
        <v>85214</v>
      </c>
      <c r="D302" s="377" t="s">
        <v>158</v>
      </c>
      <c r="E302" s="79"/>
      <c r="F302" s="366">
        <v>2013</v>
      </c>
      <c r="G302" s="47" t="s">
        <v>15</v>
      </c>
      <c r="H302" s="81" t="s">
        <v>16</v>
      </c>
      <c r="I302" s="82">
        <v>172908</v>
      </c>
      <c r="J302" s="126">
        <v>230544</v>
      </c>
      <c r="K302" s="83">
        <v>230544</v>
      </c>
      <c r="L302" s="83">
        <f>I302+K302</f>
        <v>403452</v>
      </c>
      <c r="M302" s="76">
        <f>L302/G309</f>
        <v>0.875</v>
      </c>
    </row>
    <row r="303" spans="1:13" s="84" customFormat="1" ht="15.75" customHeight="1">
      <c r="A303" s="346"/>
      <c r="B303" s="383"/>
      <c r="C303" s="375"/>
      <c r="D303" s="378"/>
      <c r="E303" s="80"/>
      <c r="F303" s="367"/>
      <c r="G303" s="355">
        <v>461088</v>
      </c>
      <c r="H303" s="85" t="s">
        <v>17</v>
      </c>
      <c r="I303" s="86"/>
      <c r="J303" s="127"/>
      <c r="K303" s="87"/>
      <c r="L303" s="87"/>
      <c r="M303" s="121"/>
    </row>
    <row r="304" spans="1:13" s="84" customFormat="1" ht="15.75" customHeight="1">
      <c r="A304" s="346"/>
      <c r="B304" s="383"/>
      <c r="C304" s="375"/>
      <c r="D304" s="378"/>
      <c r="E304" s="80"/>
      <c r="F304" s="367"/>
      <c r="G304" s="356"/>
      <c r="H304" s="85" t="s">
        <v>18</v>
      </c>
      <c r="I304" s="86"/>
      <c r="J304" s="127"/>
      <c r="K304" s="87"/>
      <c r="L304" s="87"/>
      <c r="M304" s="121"/>
    </row>
    <row r="305" spans="1:13" s="84" customFormat="1" ht="15.75" customHeight="1">
      <c r="A305" s="346"/>
      <c r="B305" s="383"/>
      <c r="C305" s="375"/>
      <c r="D305" s="378"/>
      <c r="E305" s="80"/>
      <c r="F305" s="368"/>
      <c r="G305" s="49" t="s">
        <v>19</v>
      </c>
      <c r="H305" s="85" t="s">
        <v>20</v>
      </c>
      <c r="I305" s="86"/>
      <c r="J305" s="127"/>
      <c r="K305" s="87"/>
      <c r="L305" s="87"/>
      <c r="M305" s="121"/>
    </row>
    <row r="306" spans="1:13" s="84" customFormat="1" ht="15.75" customHeight="1">
      <c r="A306" s="346"/>
      <c r="B306" s="383"/>
      <c r="C306" s="375"/>
      <c r="D306" s="378"/>
      <c r="E306" s="80"/>
      <c r="F306" s="369">
        <v>2015</v>
      </c>
      <c r="G306" s="355">
        <v>0</v>
      </c>
      <c r="H306" s="85" t="s">
        <v>21</v>
      </c>
      <c r="I306" s="86"/>
      <c r="J306" s="127"/>
      <c r="K306" s="87"/>
      <c r="L306" s="87"/>
      <c r="M306" s="121"/>
    </row>
    <row r="307" spans="1:13" s="84" customFormat="1" ht="15.75" customHeight="1">
      <c r="A307" s="346"/>
      <c r="B307" s="383"/>
      <c r="C307" s="375"/>
      <c r="D307" s="378"/>
      <c r="E307" s="80"/>
      <c r="F307" s="367"/>
      <c r="G307" s="356"/>
      <c r="H307" s="85" t="s">
        <v>22</v>
      </c>
      <c r="I307" s="86"/>
      <c r="J307" s="127"/>
      <c r="K307" s="87"/>
      <c r="L307" s="87"/>
      <c r="M307" s="121"/>
    </row>
    <row r="308" spans="1:13" s="84" customFormat="1" ht="15.75" customHeight="1">
      <c r="A308" s="346"/>
      <c r="B308" s="383"/>
      <c r="C308" s="375"/>
      <c r="D308" s="378"/>
      <c r="E308" s="80"/>
      <c r="F308" s="367"/>
      <c r="G308" s="49" t="s">
        <v>23</v>
      </c>
      <c r="H308" s="85" t="s">
        <v>24</v>
      </c>
      <c r="I308" s="88">
        <v>172908</v>
      </c>
      <c r="J308" s="128">
        <v>230544</v>
      </c>
      <c r="K308" s="89">
        <f aca="true" t="shared" si="36" ref="K308:M309">K302+K304+K306</f>
        <v>230544</v>
      </c>
      <c r="L308" s="89">
        <f t="shared" si="36"/>
        <v>403452</v>
      </c>
      <c r="M308" s="119">
        <f t="shared" si="36"/>
        <v>0.875</v>
      </c>
    </row>
    <row r="309" spans="1:13" s="84" customFormat="1" ht="12.75" customHeight="1" thickBot="1">
      <c r="A309" s="347"/>
      <c r="B309" s="384"/>
      <c r="C309" s="376"/>
      <c r="D309" s="392"/>
      <c r="E309" s="93"/>
      <c r="F309" s="370"/>
      <c r="G309" s="51">
        <v>461088</v>
      </c>
      <c r="H309" s="90" t="s">
        <v>25</v>
      </c>
      <c r="I309" s="91">
        <v>0</v>
      </c>
      <c r="J309" s="129">
        <v>0</v>
      </c>
      <c r="K309" s="92">
        <f t="shared" si="36"/>
        <v>0</v>
      </c>
      <c r="L309" s="92">
        <f t="shared" si="36"/>
        <v>0</v>
      </c>
      <c r="M309" s="122">
        <f t="shared" si="36"/>
        <v>0</v>
      </c>
    </row>
    <row r="310" spans="1:13" s="84" customFormat="1" ht="12.75" customHeight="1">
      <c r="A310" s="345">
        <v>39</v>
      </c>
      <c r="B310" s="382" t="s">
        <v>120</v>
      </c>
      <c r="C310" s="374">
        <v>85228</v>
      </c>
      <c r="D310" s="377" t="s">
        <v>158</v>
      </c>
      <c r="E310" s="80"/>
      <c r="F310" s="367">
        <v>2013</v>
      </c>
      <c r="G310" s="47" t="s">
        <v>15</v>
      </c>
      <c r="H310" s="94" t="s">
        <v>16</v>
      </c>
      <c r="I310" s="82">
        <v>1728199</v>
      </c>
      <c r="J310" s="138">
        <v>4239808</v>
      </c>
      <c r="K310" s="95">
        <v>3939145</v>
      </c>
      <c r="L310" s="95">
        <f>I310+K310</f>
        <v>5667344</v>
      </c>
      <c r="M310" s="76">
        <f>L310/G317</f>
        <v>0.6585652677933139</v>
      </c>
    </row>
    <row r="311" spans="1:13" s="84" customFormat="1" ht="10.5" customHeight="1">
      <c r="A311" s="346"/>
      <c r="B311" s="383"/>
      <c r="C311" s="375"/>
      <c r="D311" s="378"/>
      <c r="E311" s="80"/>
      <c r="F311" s="367"/>
      <c r="G311" s="355">
        <v>8605592</v>
      </c>
      <c r="H311" s="85" t="s">
        <v>17</v>
      </c>
      <c r="I311" s="86"/>
      <c r="J311" s="127"/>
      <c r="K311" s="87"/>
      <c r="L311" s="87"/>
      <c r="M311" s="121"/>
    </row>
    <row r="312" spans="1:13" s="84" customFormat="1" ht="12.75">
      <c r="A312" s="346"/>
      <c r="B312" s="383"/>
      <c r="C312" s="375"/>
      <c r="D312" s="378"/>
      <c r="E312" s="80"/>
      <c r="F312" s="367"/>
      <c r="G312" s="356"/>
      <c r="H312" s="85" t="s">
        <v>18</v>
      </c>
      <c r="I312" s="86"/>
      <c r="J312" s="127"/>
      <c r="K312" s="87"/>
      <c r="L312" s="87"/>
      <c r="M312" s="121"/>
    </row>
    <row r="313" spans="1:13" s="84" customFormat="1" ht="12.75">
      <c r="A313" s="346"/>
      <c r="B313" s="383"/>
      <c r="C313" s="375"/>
      <c r="D313" s="378"/>
      <c r="E313" s="80"/>
      <c r="F313" s="368"/>
      <c r="G313" s="49" t="s">
        <v>19</v>
      </c>
      <c r="H313" s="85" t="s">
        <v>20</v>
      </c>
      <c r="I313" s="86"/>
      <c r="J313" s="127"/>
      <c r="K313" s="87"/>
      <c r="L313" s="87"/>
      <c r="M313" s="121"/>
    </row>
    <row r="314" spans="1:13" s="84" customFormat="1" ht="12" customHeight="1">
      <c r="A314" s="346"/>
      <c r="B314" s="383"/>
      <c r="C314" s="375"/>
      <c r="D314" s="378"/>
      <c r="E314" s="80"/>
      <c r="F314" s="369">
        <v>2015</v>
      </c>
      <c r="G314" s="355">
        <v>0</v>
      </c>
      <c r="H314" s="85" t="s">
        <v>21</v>
      </c>
      <c r="I314" s="86"/>
      <c r="J314" s="127"/>
      <c r="K314" s="87"/>
      <c r="L314" s="87"/>
      <c r="M314" s="121"/>
    </row>
    <row r="315" spans="1:13" s="84" customFormat="1" ht="10.5" customHeight="1">
      <c r="A315" s="346"/>
      <c r="B315" s="383"/>
      <c r="C315" s="375"/>
      <c r="D315" s="378"/>
      <c r="E315" s="80"/>
      <c r="F315" s="367"/>
      <c r="G315" s="356"/>
      <c r="H315" s="85" t="s">
        <v>22</v>
      </c>
      <c r="I315" s="86"/>
      <c r="J315" s="127"/>
      <c r="K315" s="87"/>
      <c r="L315" s="87"/>
      <c r="M315" s="121"/>
    </row>
    <row r="316" spans="1:13" s="84" customFormat="1" ht="12.75">
      <c r="A316" s="346"/>
      <c r="B316" s="383"/>
      <c r="C316" s="375"/>
      <c r="D316" s="378"/>
      <c r="E316" s="80"/>
      <c r="F316" s="367"/>
      <c r="G316" s="49" t="s">
        <v>23</v>
      </c>
      <c r="H316" s="85" t="s">
        <v>24</v>
      </c>
      <c r="I316" s="88">
        <v>1728199</v>
      </c>
      <c r="J316" s="128">
        <v>4239808</v>
      </c>
      <c r="K316" s="89">
        <f aca="true" t="shared" si="37" ref="K316:M317">K310+K312+K314</f>
        <v>3939145</v>
      </c>
      <c r="L316" s="89">
        <f t="shared" si="37"/>
        <v>5667344</v>
      </c>
      <c r="M316" s="119">
        <f t="shared" si="37"/>
        <v>0.6585652677933139</v>
      </c>
    </row>
    <row r="317" spans="1:13" s="84" customFormat="1" ht="13.5" thickBot="1">
      <c r="A317" s="347"/>
      <c r="B317" s="384"/>
      <c r="C317" s="376"/>
      <c r="D317" s="378"/>
      <c r="E317" s="93"/>
      <c r="F317" s="370"/>
      <c r="G317" s="51">
        <v>8605592</v>
      </c>
      <c r="H317" s="90" t="s">
        <v>25</v>
      </c>
      <c r="I317" s="91">
        <v>0</v>
      </c>
      <c r="J317" s="129">
        <v>0</v>
      </c>
      <c r="K317" s="92">
        <f t="shared" si="37"/>
        <v>0</v>
      </c>
      <c r="L317" s="92">
        <f t="shared" si="37"/>
        <v>0</v>
      </c>
      <c r="M317" s="122">
        <f t="shared" si="37"/>
        <v>0</v>
      </c>
    </row>
    <row r="318" spans="1:13" s="84" customFormat="1" ht="15" customHeight="1">
      <c r="A318" s="345">
        <v>40</v>
      </c>
      <c r="B318" s="382" t="s">
        <v>121</v>
      </c>
      <c r="C318" s="374">
        <v>85295</v>
      </c>
      <c r="D318" s="377" t="s">
        <v>158</v>
      </c>
      <c r="E318" s="79"/>
      <c r="F318" s="366">
        <v>2014</v>
      </c>
      <c r="G318" s="47" t="s">
        <v>15</v>
      </c>
      <c r="H318" s="81" t="s">
        <v>16</v>
      </c>
      <c r="I318" s="82">
        <v>0</v>
      </c>
      <c r="J318" s="126">
        <v>1400000</v>
      </c>
      <c r="K318" s="83">
        <v>968357</v>
      </c>
      <c r="L318" s="83">
        <f>I318+K318</f>
        <v>968357</v>
      </c>
      <c r="M318" s="76">
        <f>L318/G325</f>
        <v>0.38350772277227724</v>
      </c>
    </row>
    <row r="319" spans="1:13" s="84" customFormat="1" ht="15" customHeight="1">
      <c r="A319" s="346"/>
      <c r="B319" s="383"/>
      <c r="C319" s="375"/>
      <c r="D319" s="378"/>
      <c r="E319" s="80"/>
      <c r="F319" s="367"/>
      <c r="G319" s="355">
        <v>2525000</v>
      </c>
      <c r="H319" s="85" t="s">
        <v>17</v>
      </c>
      <c r="I319" s="86"/>
      <c r="J319" s="127"/>
      <c r="K319" s="87"/>
      <c r="L319" s="87"/>
      <c r="M319" s="121"/>
    </row>
    <row r="320" spans="1:13" s="84" customFormat="1" ht="15" customHeight="1">
      <c r="A320" s="346"/>
      <c r="B320" s="383"/>
      <c r="C320" s="375"/>
      <c r="D320" s="378"/>
      <c r="E320" s="80"/>
      <c r="F320" s="367"/>
      <c r="G320" s="356"/>
      <c r="H320" s="85" t="s">
        <v>18</v>
      </c>
      <c r="I320" s="86"/>
      <c r="J320" s="127"/>
      <c r="K320" s="87"/>
      <c r="L320" s="87"/>
      <c r="M320" s="121"/>
    </row>
    <row r="321" spans="1:13" s="84" customFormat="1" ht="15" customHeight="1">
      <c r="A321" s="346"/>
      <c r="B321" s="383"/>
      <c r="C321" s="375"/>
      <c r="D321" s="378"/>
      <c r="E321" s="80"/>
      <c r="F321" s="368"/>
      <c r="G321" s="49" t="s">
        <v>19</v>
      </c>
      <c r="H321" s="85" t="s">
        <v>20</v>
      </c>
      <c r="I321" s="86"/>
      <c r="J321" s="127"/>
      <c r="K321" s="87"/>
      <c r="L321" s="87"/>
      <c r="M321" s="121"/>
    </row>
    <row r="322" spans="1:13" s="84" customFormat="1" ht="15" customHeight="1">
      <c r="A322" s="346"/>
      <c r="B322" s="383"/>
      <c r="C322" s="375"/>
      <c r="D322" s="378"/>
      <c r="E322" s="80"/>
      <c r="F322" s="369">
        <v>2015</v>
      </c>
      <c r="G322" s="355">
        <v>0</v>
      </c>
      <c r="H322" s="85" t="s">
        <v>21</v>
      </c>
      <c r="I322" s="86"/>
      <c r="J322" s="127"/>
      <c r="K322" s="87"/>
      <c r="L322" s="87"/>
      <c r="M322" s="121"/>
    </row>
    <row r="323" spans="1:13" s="84" customFormat="1" ht="15" customHeight="1">
      <c r="A323" s="346"/>
      <c r="B323" s="383"/>
      <c r="C323" s="375"/>
      <c r="D323" s="378"/>
      <c r="E323" s="80"/>
      <c r="F323" s="367"/>
      <c r="G323" s="356"/>
      <c r="H323" s="85" t="s">
        <v>22</v>
      </c>
      <c r="I323" s="86"/>
      <c r="J323" s="127"/>
      <c r="K323" s="87"/>
      <c r="L323" s="87"/>
      <c r="M323" s="121"/>
    </row>
    <row r="324" spans="1:13" s="84" customFormat="1" ht="15" customHeight="1">
      <c r="A324" s="346"/>
      <c r="B324" s="383"/>
      <c r="C324" s="375"/>
      <c r="D324" s="378"/>
      <c r="E324" s="80"/>
      <c r="F324" s="367"/>
      <c r="G324" s="49" t="s">
        <v>23</v>
      </c>
      <c r="H324" s="85" t="s">
        <v>24</v>
      </c>
      <c r="I324" s="88">
        <v>0</v>
      </c>
      <c r="J324" s="128">
        <v>1400000</v>
      </c>
      <c r="K324" s="89">
        <f aca="true" t="shared" si="38" ref="K324:M325">K318+K320+K322</f>
        <v>968357</v>
      </c>
      <c r="L324" s="89">
        <f t="shared" si="38"/>
        <v>968357</v>
      </c>
      <c r="M324" s="119">
        <f t="shared" si="38"/>
        <v>0.38350772277227724</v>
      </c>
    </row>
    <row r="325" spans="1:13" s="84" customFormat="1" ht="15" customHeight="1" thickBot="1">
      <c r="A325" s="347"/>
      <c r="B325" s="384"/>
      <c r="C325" s="376"/>
      <c r="D325" s="378"/>
      <c r="E325" s="93"/>
      <c r="F325" s="370"/>
      <c r="G325" s="51">
        <v>2525000</v>
      </c>
      <c r="H325" s="90" t="s">
        <v>25</v>
      </c>
      <c r="I325" s="91">
        <v>0</v>
      </c>
      <c r="J325" s="129">
        <v>0</v>
      </c>
      <c r="K325" s="92">
        <f t="shared" si="38"/>
        <v>0</v>
      </c>
      <c r="L325" s="92">
        <f t="shared" si="38"/>
        <v>0</v>
      </c>
      <c r="M325" s="122">
        <f t="shared" si="38"/>
        <v>0</v>
      </c>
    </row>
    <row r="326" spans="1:13" s="1" customFormat="1" ht="15" customHeight="1">
      <c r="A326" s="345">
        <v>41</v>
      </c>
      <c r="B326" s="379" t="s">
        <v>122</v>
      </c>
      <c r="C326" s="351">
        <v>85295</v>
      </c>
      <c r="D326" s="377" t="s">
        <v>158</v>
      </c>
      <c r="E326" s="13"/>
      <c r="F326" s="360">
        <v>2014</v>
      </c>
      <c r="G326" s="47" t="s">
        <v>15</v>
      </c>
      <c r="H326" s="15" t="s">
        <v>16</v>
      </c>
      <c r="I326" s="16">
        <v>0</v>
      </c>
      <c r="J326" s="113">
        <v>9000</v>
      </c>
      <c r="K326" s="35">
        <v>9000</v>
      </c>
      <c r="L326" s="35">
        <f>I326+K326</f>
        <v>9000</v>
      </c>
      <c r="M326" s="76">
        <f>L326/G333</f>
        <v>0.1724137931034483</v>
      </c>
    </row>
    <row r="327" spans="1:13" s="1" customFormat="1" ht="15" customHeight="1">
      <c r="A327" s="346"/>
      <c r="B327" s="380"/>
      <c r="C327" s="352"/>
      <c r="D327" s="378"/>
      <c r="E327" s="19"/>
      <c r="F327" s="358"/>
      <c r="G327" s="355">
        <v>52200</v>
      </c>
      <c r="H327" s="20" t="s">
        <v>17</v>
      </c>
      <c r="I327" s="21"/>
      <c r="J327" s="114"/>
      <c r="K327" s="22"/>
      <c r="L327" s="22"/>
      <c r="M327" s="23"/>
    </row>
    <row r="328" spans="1:13" s="1" customFormat="1" ht="15" customHeight="1">
      <c r="A328" s="346"/>
      <c r="B328" s="380"/>
      <c r="C328" s="352"/>
      <c r="D328" s="378"/>
      <c r="E328" s="19"/>
      <c r="F328" s="358"/>
      <c r="G328" s="356"/>
      <c r="H328" s="20" t="s">
        <v>18</v>
      </c>
      <c r="I328" s="21"/>
      <c r="J328" s="114"/>
      <c r="K328" s="22"/>
      <c r="L328" s="22"/>
      <c r="M328" s="23"/>
    </row>
    <row r="329" spans="1:13" s="1" customFormat="1" ht="15" customHeight="1">
      <c r="A329" s="346"/>
      <c r="B329" s="380"/>
      <c r="C329" s="352"/>
      <c r="D329" s="378"/>
      <c r="E329" s="19"/>
      <c r="F329" s="361"/>
      <c r="G329" s="49" t="s">
        <v>19</v>
      </c>
      <c r="H329" s="20" t="s">
        <v>20</v>
      </c>
      <c r="I329" s="21"/>
      <c r="J329" s="114"/>
      <c r="K329" s="22"/>
      <c r="L329" s="22"/>
      <c r="M329" s="23"/>
    </row>
    <row r="330" spans="1:13" s="1" customFormat="1" ht="15" customHeight="1">
      <c r="A330" s="346"/>
      <c r="B330" s="380"/>
      <c r="C330" s="352"/>
      <c r="D330" s="378"/>
      <c r="E330" s="19"/>
      <c r="F330" s="357">
        <v>2016</v>
      </c>
      <c r="G330" s="355">
        <v>0</v>
      </c>
      <c r="H330" s="20" t="s">
        <v>21</v>
      </c>
      <c r="I330" s="21"/>
      <c r="J330" s="114"/>
      <c r="K330" s="22"/>
      <c r="L330" s="22"/>
      <c r="M330" s="23"/>
    </row>
    <row r="331" spans="1:13" s="1" customFormat="1" ht="15" customHeight="1">
      <c r="A331" s="346"/>
      <c r="B331" s="380"/>
      <c r="C331" s="352"/>
      <c r="D331" s="378"/>
      <c r="E331" s="19"/>
      <c r="F331" s="358"/>
      <c r="G331" s="356"/>
      <c r="H331" s="20" t="s">
        <v>22</v>
      </c>
      <c r="I331" s="21"/>
      <c r="J331" s="114"/>
      <c r="K331" s="22"/>
      <c r="L331" s="22"/>
      <c r="M331" s="23"/>
    </row>
    <row r="332" spans="1:13" s="1" customFormat="1" ht="15" customHeight="1">
      <c r="A332" s="346"/>
      <c r="B332" s="380"/>
      <c r="C332" s="352"/>
      <c r="D332" s="378"/>
      <c r="E332" s="19"/>
      <c r="F332" s="358"/>
      <c r="G332" s="49" t="s">
        <v>23</v>
      </c>
      <c r="H332" s="20" t="s">
        <v>24</v>
      </c>
      <c r="I332" s="27">
        <v>0</v>
      </c>
      <c r="J332" s="115">
        <v>9000</v>
      </c>
      <c r="K332" s="28">
        <f aca="true" t="shared" si="39" ref="K332:M333">K326+K328+K330</f>
        <v>9000</v>
      </c>
      <c r="L332" s="28">
        <f t="shared" si="39"/>
        <v>9000</v>
      </c>
      <c r="M332" s="119">
        <f t="shared" si="39"/>
        <v>0.1724137931034483</v>
      </c>
    </row>
    <row r="333" spans="1:13" s="1" customFormat="1" ht="15" customHeight="1" thickBot="1">
      <c r="A333" s="347"/>
      <c r="B333" s="381"/>
      <c r="C333" s="353"/>
      <c r="D333" s="378"/>
      <c r="E333" s="38"/>
      <c r="F333" s="359"/>
      <c r="G333" s="51">
        <v>52200</v>
      </c>
      <c r="H333" s="31" t="s">
        <v>25</v>
      </c>
      <c r="I333" s="32">
        <v>0</v>
      </c>
      <c r="J333" s="116">
        <v>0</v>
      </c>
      <c r="K333" s="33">
        <f t="shared" si="39"/>
        <v>0</v>
      </c>
      <c r="L333" s="33">
        <f t="shared" si="39"/>
        <v>0</v>
      </c>
      <c r="M333" s="34">
        <f t="shared" si="39"/>
        <v>0</v>
      </c>
    </row>
    <row r="334" spans="1:13" s="1" customFormat="1" ht="15" customHeight="1">
      <c r="A334" s="345">
        <v>42</v>
      </c>
      <c r="B334" s="348" t="s">
        <v>123</v>
      </c>
      <c r="C334" s="351">
        <v>85311</v>
      </c>
      <c r="D334" s="343" t="s">
        <v>159</v>
      </c>
      <c r="E334" s="13"/>
      <c r="F334" s="360">
        <v>2012</v>
      </c>
      <c r="G334" s="47" t="s">
        <v>15</v>
      </c>
      <c r="H334" s="15" t="s">
        <v>16</v>
      </c>
      <c r="I334" s="16">
        <v>235200</v>
      </c>
      <c r="J334" s="113">
        <v>117600</v>
      </c>
      <c r="K334" s="35">
        <v>117600</v>
      </c>
      <c r="L334" s="35">
        <f>I334+K334</f>
        <v>352800</v>
      </c>
      <c r="M334" s="76">
        <f>L334/G341</f>
        <v>1</v>
      </c>
    </row>
    <row r="335" spans="1:13" s="1" customFormat="1" ht="15" customHeight="1">
      <c r="A335" s="346"/>
      <c r="B335" s="349"/>
      <c r="C335" s="352"/>
      <c r="D335" s="344"/>
      <c r="E335" s="19"/>
      <c r="F335" s="358"/>
      <c r="G335" s="355">
        <v>352800</v>
      </c>
      <c r="H335" s="20" t="s">
        <v>17</v>
      </c>
      <c r="I335" s="21"/>
      <c r="J335" s="114"/>
      <c r="K335" s="22"/>
      <c r="L335" s="22"/>
      <c r="M335" s="23"/>
    </row>
    <row r="336" spans="1:13" s="1" customFormat="1" ht="15" customHeight="1">
      <c r="A336" s="346"/>
      <c r="B336" s="349"/>
      <c r="C336" s="352"/>
      <c r="D336" s="344"/>
      <c r="E336" s="19"/>
      <c r="F336" s="358"/>
      <c r="G336" s="356"/>
      <c r="H336" s="20" t="s">
        <v>18</v>
      </c>
      <c r="I336" s="21"/>
      <c r="J336" s="114"/>
      <c r="K336" s="22"/>
      <c r="L336" s="22"/>
      <c r="M336" s="23"/>
    </row>
    <row r="337" spans="1:13" s="1" customFormat="1" ht="15" customHeight="1">
      <c r="A337" s="346"/>
      <c r="B337" s="349"/>
      <c r="C337" s="352"/>
      <c r="D337" s="344"/>
      <c r="E337" s="19"/>
      <c r="F337" s="361"/>
      <c r="G337" s="49" t="s">
        <v>19</v>
      </c>
      <c r="H337" s="20" t="s">
        <v>20</v>
      </c>
      <c r="I337" s="21"/>
      <c r="J337" s="114"/>
      <c r="K337" s="22"/>
      <c r="L337" s="22"/>
      <c r="M337" s="23"/>
    </row>
    <row r="338" spans="1:13" s="1" customFormat="1" ht="15" customHeight="1">
      <c r="A338" s="346"/>
      <c r="B338" s="349"/>
      <c r="C338" s="352"/>
      <c r="D338" s="344"/>
      <c r="E338" s="19" t="s">
        <v>124</v>
      </c>
      <c r="F338" s="357">
        <v>2014</v>
      </c>
      <c r="G338" s="355">
        <v>0</v>
      </c>
      <c r="H338" s="20" t="s">
        <v>21</v>
      </c>
      <c r="I338" s="21"/>
      <c r="J338" s="114"/>
      <c r="K338" s="22"/>
      <c r="L338" s="22"/>
      <c r="M338" s="23"/>
    </row>
    <row r="339" spans="1:13" s="1" customFormat="1" ht="15" customHeight="1">
      <c r="A339" s="346"/>
      <c r="B339" s="349"/>
      <c r="C339" s="352"/>
      <c r="D339" s="344"/>
      <c r="E339" s="19"/>
      <c r="F339" s="358"/>
      <c r="G339" s="356"/>
      <c r="H339" s="20" t="s">
        <v>22</v>
      </c>
      <c r="I339" s="21"/>
      <c r="J339" s="114"/>
      <c r="K339" s="22"/>
      <c r="L339" s="22"/>
      <c r="M339" s="23"/>
    </row>
    <row r="340" spans="1:13" s="1" customFormat="1" ht="15" customHeight="1">
      <c r="A340" s="346"/>
      <c r="B340" s="349"/>
      <c r="C340" s="352"/>
      <c r="D340" s="344"/>
      <c r="E340" s="19"/>
      <c r="F340" s="358"/>
      <c r="G340" s="49" t="s">
        <v>23</v>
      </c>
      <c r="H340" s="20" t="s">
        <v>24</v>
      </c>
      <c r="I340" s="27">
        <v>235200</v>
      </c>
      <c r="J340" s="115">
        <v>117600</v>
      </c>
      <c r="K340" s="28">
        <f aca="true" t="shared" si="40" ref="K340:M341">K334+K336+K338</f>
        <v>117600</v>
      </c>
      <c r="L340" s="28">
        <f t="shared" si="40"/>
        <v>352800</v>
      </c>
      <c r="M340" s="119">
        <f t="shared" si="40"/>
        <v>1</v>
      </c>
    </row>
    <row r="341" spans="1:13" s="1" customFormat="1" ht="15" customHeight="1" thickBot="1">
      <c r="A341" s="347"/>
      <c r="B341" s="350"/>
      <c r="C341" s="353"/>
      <c r="D341" s="365"/>
      <c r="E341" s="38"/>
      <c r="F341" s="359"/>
      <c r="G341" s="51">
        <v>352800</v>
      </c>
      <c r="H341" s="31" t="s">
        <v>25</v>
      </c>
      <c r="I341" s="32">
        <v>0</v>
      </c>
      <c r="J341" s="116">
        <v>0</v>
      </c>
      <c r="K341" s="33">
        <f t="shared" si="40"/>
        <v>0</v>
      </c>
      <c r="L341" s="33">
        <f t="shared" si="40"/>
        <v>0</v>
      </c>
      <c r="M341" s="34">
        <f t="shared" si="40"/>
        <v>0</v>
      </c>
    </row>
    <row r="342" spans="1:13" s="1" customFormat="1" ht="12.75" customHeight="1">
      <c r="A342" s="345">
        <v>43</v>
      </c>
      <c r="B342" s="348" t="s">
        <v>125</v>
      </c>
      <c r="C342" s="351">
        <v>85311</v>
      </c>
      <c r="D342" s="343" t="s">
        <v>159</v>
      </c>
      <c r="E342" s="13"/>
      <c r="F342" s="360">
        <v>2012</v>
      </c>
      <c r="G342" s="47" t="s">
        <v>15</v>
      </c>
      <c r="H342" s="15" t="s">
        <v>16</v>
      </c>
      <c r="I342" s="16">
        <v>290000</v>
      </c>
      <c r="J342" s="113">
        <v>145000</v>
      </c>
      <c r="K342" s="35">
        <v>145000</v>
      </c>
      <c r="L342" s="35">
        <f>I342+K342</f>
        <v>435000</v>
      </c>
      <c r="M342" s="76">
        <f>L342/G349</f>
        <v>1</v>
      </c>
    </row>
    <row r="343" spans="1:13" s="1" customFormat="1" ht="12.75">
      <c r="A343" s="346"/>
      <c r="B343" s="349"/>
      <c r="C343" s="352"/>
      <c r="D343" s="344"/>
      <c r="E343" s="19"/>
      <c r="F343" s="358"/>
      <c r="G343" s="355">
        <v>435000</v>
      </c>
      <c r="H343" s="20" t="s">
        <v>17</v>
      </c>
      <c r="I343" s="21"/>
      <c r="J343" s="114"/>
      <c r="K343" s="22"/>
      <c r="L343" s="22"/>
      <c r="M343" s="23"/>
    </row>
    <row r="344" spans="1:13" s="1" customFormat="1" ht="11.25" customHeight="1">
      <c r="A344" s="346"/>
      <c r="B344" s="349"/>
      <c r="C344" s="352"/>
      <c r="D344" s="344"/>
      <c r="E344" s="19"/>
      <c r="F344" s="358"/>
      <c r="G344" s="356"/>
      <c r="H344" s="20" t="s">
        <v>18</v>
      </c>
      <c r="I344" s="21"/>
      <c r="J344" s="114"/>
      <c r="K344" s="22"/>
      <c r="L344" s="22"/>
      <c r="M344" s="23"/>
    </row>
    <row r="345" spans="1:13" s="1" customFormat="1" ht="10.5" customHeight="1">
      <c r="A345" s="346"/>
      <c r="B345" s="349"/>
      <c r="C345" s="352"/>
      <c r="D345" s="344"/>
      <c r="E345" s="19" t="s">
        <v>124</v>
      </c>
      <c r="F345" s="361"/>
      <c r="G345" s="49" t="s">
        <v>19</v>
      </c>
      <c r="H345" s="20" t="s">
        <v>20</v>
      </c>
      <c r="I345" s="21"/>
      <c r="J345" s="114"/>
      <c r="K345" s="22"/>
      <c r="L345" s="22"/>
      <c r="M345" s="23"/>
    </row>
    <row r="346" spans="1:13" s="1" customFormat="1" ht="10.5" customHeight="1">
      <c r="A346" s="346"/>
      <c r="B346" s="349"/>
      <c r="C346" s="352"/>
      <c r="D346" s="344"/>
      <c r="E346" s="19"/>
      <c r="F346" s="357">
        <v>2014</v>
      </c>
      <c r="G346" s="355">
        <v>0</v>
      </c>
      <c r="H346" s="20" t="s">
        <v>21</v>
      </c>
      <c r="I346" s="21"/>
      <c r="J346" s="114"/>
      <c r="K346" s="22"/>
      <c r="L346" s="22"/>
      <c r="M346" s="23"/>
    </row>
    <row r="347" spans="1:13" s="1" customFormat="1" ht="12.75">
      <c r="A347" s="346"/>
      <c r="B347" s="349"/>
      <c r="C347" s="352"/>
      <c r="D347" s="344"/>
      <c r="E347" s="19"/>
      <c r="F347" s="358"/>
      <c r="G347" s="356"/>
      <c r="H347" s="20" t="s">
        <v>22</v>
      </c>
      <c r="I347" s="21"/>
      <c r="J347" s="114"/>
      <c r="K347" s="22"/>
      <c r="L347" s="22"/>
      <c r="M347" s="23"/>
    </row>
    <row r="348" spans="1:13" s="1" customFormat="1" ht="12.75">
      <c r="A348" s="346"/>
      <c r="B348" s="349"/>
      <c r="C348" s="352"/>
      <c r="D348" s="344"/>
      <c r="E348" s="19"/>
      <c r="F348" s="358"/>
      <c r="G348" s="49" t="s">
        <v>23</v>
      </c>
      <c r="H348" s="20" t="s">
        <v>24</v>
      </c>
      <c r="I348" s="27">
        <v>290000</v>
      </c>
      <c r="J348" s="115">
        <v>145000</v>
      </c>
      <c r="K348" s="28">
        <f aca="true" t="shared" si="41" ref="K348:M349">K342+K344+K346</f>
        <v>145000</v>
      </c>
      <c r="L348" s="28">
        <f t="shared" si="41"/>
        <v>435000</v>
      </c>
      <c r="M348" s="119">
        <f t="shared" si="41"/>
        <v>1</v>
      </c>
    </row>
    <row r="349" spans="1:13" s="1" customFormat="1" ht="13.5" thickBot="1">
      <c r="A349" s="347"/>
      <c r="B349" s="350"/>
      <c r="C349" s="353"/>
      <c r="D349" s="365"/>
      <c r="E349" s="38"/>
      <c r="F349" s="359"/>
      <c r="G349" s="51">
        <v>435000</v>
      </c>
      <c r="H349" s="31" t="s">
        <v>25</v>
      </c>
      <c r="I349" s="32">
        <v>0</v>
      </c>
      <c r="J349" s="116">
        <v>0</v>
      </c>
      <c r="K349" s="33">
        <f t="shared" si="41"/>
        <v>0</v>
      </c>
      <c r="L349" s="33">
        <f t="shared" si="41"/>
        <v>0</v>
      </c>
      <c r="M349" s="34">
        <f t="shared" si="41"/>
        <v>0</v>
      </c>
    </row>
    <row r="350" spans="1:13" s="1" customFormat="1" ht="15" customHeight="1">
      <c r="A350" s="345">
        <v>44</v>
      </c>
      <c r="B350" s="348" t="s">
        <v>126</v>
      </c>
      <c r="C350" s="351">
        <v>85311</v>
      </c>
      <c r="D350" s="343" t="s">
        <v>159</v>
      </c>
      <c r="E350" s="13"/>
      <c r="F350" s="360">
        <v>2012</v>
      </c>
      <c r="G350" s="47" t="s">
        <v>15</v>
      </c>
      <c r="H350" s="45" t="s">
        <v>16</v>
      </c>
      <c r="I350" s="16">
        <v>290000</v>
      </c>
      <c r="J350" s="132">
        <v>145000</v>
      </c>
      <c r="K350" s="17">
        <v>145000</v>
      </c>
      <c r="L350" s="17">
        <f>I350+K350</f>
        <v>435000</v>
      </c>
      <c r="M350" s="76">
        <f>L350/G357</f>
        <v>1</v>
      </c>
    </row>
    <row r="351" spans="1:13" s="1" customFormat="1" ht="15" customHeight="1">
      <c r="A351" s="346"/>
      <c r="B351" s="349"/>
      <c r="C351" s="352"/>
      <c r="D351" s="344"/>
      <c r="E351" s="19"/>
      <c r="F351" s="358"/>
      <c r="G351" s="355">
        <v>435000</v>
      </c>
      <c r="H351" s="20" t="s">
        <v>17</v>
      </c>
      <c r="I351" s="21"/>
      <c r="J351" s="114"/>
      <c r="K351" s="22"/>
      <c r="L351" s="22"/>
      <c r="M351" s="23"/>
    </row>
    <row r="352" spans="1:13" s="1" customFormat="1" ht="15" customHeight="1">
      <c r="A352" s="346"/>
      <c r="B352" s="349"/>
      <c r="C352" s="352"/>
      <c r="D352" s="344"/>
      <c r="E352" s="19"/>
      <c r="F352" s="358"/>
      <c r="G352" s="356"/>
      <c r="H352" s="20" t="s">
        <v>18</v>
      </c>
      <c r="I352" s="21"/>
      <c r="J352" s="114"/>
      <c r="K352" s="22"/>
      <c r="L352" s="22"/>
      <c r="M352" s="23"/>
    </row>
    <row r="353" spans="1:13" s="1" customFormat="1" ht="15" customHeight="1">
      <c r="A353" s="346"/>
      <c r="B353" s="349"/>
      <c r="C353" s="352"/>
      <c r="D353" s="344"/>
      <c r="E353" s="19" t="s">
        <v>124</v>
      </c>
      <c r="F353" s="361"/>
      <c r="G353" s="49" t="s">
        <v>19</v>
      </c>
      <c r="H353" s="20" t="s">
        <v>20</v>
      </c>
      <c r="I353" s="21"/>
      <c r="J353" s="114"/>
      <c r="K353" s="22"/>
      <c r="L353" s="22"/>
      <c r="M353" s="23"/>
    </row>
    <row r="354" spans="1:13" s="1" customFormat="1" ht="15" customHeight="1">
      <c r="A354" s="346"/>
      <c r="B354" s="349"/>
      <c r="C354" s="352"/>
      <c r="D354" s="344"/>
      <c r="E354" s="19"/>
      <c r="F354" s="357">
        <v>2014</v>
      </c>
      <c r="G354" s="355">
        <v>0</v>
      </c>
      <c r="H354" s="20" t="s">
        <v>21</v>
      </c>
      <c r="I354" s="21"/>
      <c r="J354" s="114"/>
      <c r="K354" s="22"/>
      <c r="L354" s="22"/>
      <c r="M354" s="23"/>
    </row>
    <row r="355" spans="1:13" s="1" customFormat="1" ht="15" customHeight="1">
      <c r="A355" s="346"/>
      <c r="B355" s="349"/>
      <c r="C355" s="352"/>
      <c r="D355" s="344"/>
      <c r="E355" s="19"/>
      <c r="F355" s="358"/>
      <c r="G355" s="356"/>
      <c r="H355" s="20" t="s">
        <v>22</v>
      </c>
      <c r="I355" s="21"/>
      <c r="J355" s="114"/>
      <c r="K355" s="22"/>
      <c r="L355" s="22"/>
      <c r="M355" s="23"/>
    </row>
    <row r="356" spans="1:13" s="1" customFormat="1" ht="15" customHeight="1">
      <c r="A356" s="346"/>
      <c r="B356" s="349"/>
      <c r="C356" s="352"/>
      <c r="D356" s="344"/>
      <c r="E356" s="19"/>
      <c r="F356" s="358"/>
      <c r="G356" s="49" t="s">
        <v>23</v>
      </c>
      <c r="H356" s="20" t="s">
        <v>24</v>
      </c>
      <c r="I356" s="27">
        <v>290000</v>
      </c>
      <c r="J356" s="115">
        <v>145000</v>
      </c>
      <c r="K356" s="28">
        <f aca="true" t="shared" si="42" ref="K356:M357">K350+K352+K354</f>
        <v>145000</v>
      </c>
      <c r="L356" s="28">
        <f t="shared" si="42"/>
        <v>435000</v>
      </c>
      <c r="M356" s="119">
        <f t="shared" si="42"/>
        <v>1</v>
      </c>
    </row>
    <row r="357" spans="1:13" s="1" customFormat="1" ht="15" customHeight="1" thickBot="1">
      <c r="A357" s="347"/>
      <c r="B357" s="350"/>
      <c r="C357" s="353"/>
      <c r="D357" s="365"/>
      <c r="E357" s="38"/>
      <c r="F357" s="359"/>
      <c r="G357" s="51">
        <v>435000</v>
      </c>
      <c r="H357" s="31" t="s">
        <v>25</v>
      </c>
      <c r="I357" s="32">
        <v>0</v>
      </c>
      <c r="J357" s="116">
        <v>0</v>
      </c>
      <c r="K357" s="33">
        <f t="shared" si="42"/>
        <v>0</v>
      </c>
      <c r="L357" s="33">
        <f t="shared" si="42"/>
        <v>0</v>
      </c>
      <c r="M357" s="34">
        <f t="shared" si="42"/>
        <v>0</v>
      </c>
    </row>
    <row r="358" spans="1:13" s="1" customFormat="1" ht="15" customHeight="1">
      <c r="A358" s="345">
        <v>45</v>
      </c>
      <c r="B358" s="348" t="s">
        <v>127</v>
      </c>
      <c r="C358" s="351">
        <v>85311</v>
      </c>
      <c r="D358" s="343" t="s">
        <v>159</v>
      </c>
      <c r="E358" s="13"/>
      <c r="F358" s="360">
        <v>2011</v>
      </c>
      <c r="G358" s="47" t="s">
        <v>15</v>
      </c>
      <c r="H358" s="15" t="s">
        <v>16</v>
      </c>
      <c r="I358" s="16">
        <v>288000</v>
      </c>
      <c r="J358" s="113">
        <v>108000</v>
      </c>
      <c r="K358" s="35">
        <v>108000</v>
      </c>
      <c r="L358" s="35">
        <f>I358+K358</f>
        <v>396000</v>
      </c>
      <c r="M358" s="76">
        <f>L358/G365</f>
        <v>0.7857142857142857</v>
      </c>
    </row>
    <row r="359" spans="1:13" s="1" customFormat="1" ht="15" customHeight="1">
      <c r="A359" s="346"/>
      <c r="B359" s="349"/>
      <c r="C359" s="352"/>
      <c r="D359" s="344"/>
      <c r="E359" s="19"/>
      <c r="F359" s="358"/>
      <c r="G359" s="355">
        <v>504000</v>
      </c>
      <c r="H359" s="20" t="s">
        <v>17</v>
      </c>
      <c r="I359" s="21"/>
      <c r="J359" s="114"/>
      <c r="K359" s="22"/>
      <c r="L359" s="22"/>
      <c r="M359" s="23"/>
    </row>
    <row r="360" spans="1:13" s="1" customFormat="1" ht="15" customHeight="1">
      <c r="A360" s="346"/>
      <c r="B360" s="349"/>
      <c r="C360" s="352"/>
      <c r="D360" s="344"/>
      <c r="E360" s="19"/>
      <c r="F360" s="358"/>
      <c r="G360" s="356"/>
      <c r="H360" s="20" t="s">
        <v>18</v>
      </c>
      <c r="I360" s="21"/>
      <c r="J360" s="114"/>
      <c r="K360" s="22"/>
      <c r="L360" s="22"/>
      <c r="M360" s="23"/>
    </row>
    <row r="361" spans="1:13" s="1" customFormat="1" ht="15" customHeight="1">
      <c r="A361" s="346"/>
      <c r="B361" s="349"/>
      <c r="C361" s="352"/>
      <c r="D361" s="344"/>
      <c r="E361" s="19" t="s">
        <v>124</v>
      </c>
      <c r="F361" s="361"/>
      <c r="G361" s="49" t="s">
        <v>19</v>
      </c>
      <c r="H361" s="20" t="s">
        <v>20</v>
      </c>
      <c r="I361" s="21"/>
      <c r="J361" s="114"/>
      <c r="K361" s="22"/>
      <c r="L361" s="22"/>
      <c r="M361" s="23"/>
    </row>
    <row r="362" spans="1:13" s="1" customFormat="1" ht="15" customHeight="1">
      <c r="A362" s="346"/>
      <c r="B362" s="349"/>
      <c r="C362" s="352"/>
      <c r="D362" s="344"/>
      <c r="E362" s="19"/>
      <c r="F362" s="357">
        <v>2015</v>
      </c>
      <c r="G362" s="355">
        <v>0</v>
      </c>
      <c r="H362" s="20" t="s">
        <v>21</v>
      </c>
      <c r="I362" s="21"/>
      <c r="J362" s="114"/>
      <c r="K362" s="22"/>
      <c r="L362" s="22"/>
      <c r="M362" s="23"/>
    </row>
    <row r="363" spans="1:13" s="1" customFormat="1" ht="15" customHeight="1">
      <c r="A363" s="346"/>
      <c r="B363" s="349"/>
      <c r="C363" s="352"/>
      <c r="D363" s="344"/>
      <c r="E363" s="19"/>
      <c r="F363" s="358"/>
      <c r="G363" s="356"/>
      <c r="H363" s="20" t="s">
        <v>22</v>
      </c>
      <c r="I363" s="21"/>
      <c r="J363" s="114"/>
      <c r="K363" s="22"/>
      <c r="L363" s="22"/>
      <c r="M363" s="23"/>
    </row>
    <row r="364" spans="1:13" s="1" customFormat="1" ht="15" customHeight="1">
      <c r="A364" s="346"/>
      <c r="B364" s="349"/>
      <c r="C364" s="352"/>
      <c r="D364" s="344"/>
      <c r="E364" s="19"/>
      <c r="F364" s="358"/>
      <c r="G364" s="49" t="s">
        <v>23</v>
      </c>
      <c r="H364" s="20" t="s">
        <v>24</v>
      </c>
      <c r="I364" s="27">
        <v>288000</v>
      </c>
      <c r="J364" s="115">
        <v>108000</v>
      </c>
      <c r="K364" s="28">
        <f aca="true" t="shared" si="43" ref="K364:M365">K358+K360+K362</f>
        <v>108000</v>
      </c>
      <c r="L364" s="28">
        <f t="shared" si="43"/>
        <v>396000</v>
      </c>
      <c r="M364" s="119">
        <f t="shared" si="43"/>
        <v>0.7857142857142857</v>
      </c>
    </row>
    <row r="365" spans="1:13" s="1" customFormat="1" ht="15" customHeight="1" thickBot="1">
      <c r="A365" s="347"/>
      <c r="B365" s="350"/>
      <c r="C365" s="353"/>
      <c r="D365" s="365"/>
      <c r="E365" s="38"/>
      <c r="F365" s="359"/>
      <c r="G365" s="51">
        <v>504000</v>
      </c>
      <c r="H365" s="31" t="s">
        <v>25</v>
      </c>
      <c r="I365" s="32">
        <v>0</v>
      </c>
      <c r="J365" s="116">
        <v>0</v>
      </c>
      <c r="K365" s="33">
        <f t="shared" si="43"/>
        <v>0</v>
      </c>
      <c r="L365" s="33">
        <f t="shared" si="43"/>
        <v>0</v>
      </c>
      <c r="M365" s="34">
        <f t="shared" si="43"/>
        <v>0</v>
      </c>
    </row>
    <row r="366" spans="1:13" s="1" customFormat="1" ht="15" customHeight="1">
      <c r="A366" s="345">
        <v>46</v>
      </c>
      <c r="B366" s="348" t="s">
        <v>128</v>
      </c>
      <c r="C366" s="351">
        <v>85311</v>
      </c>
      <c r="D366" s="343" t="s">
        <v>159</v>
      </c>
      <c r="E366" s="13"/>
      <c r="F366" s="360">
        <v>2012</v>
      </c>
      <c r="G366" s="47" t="s">
        <v>15</v>
      </c>
      <c r="H366" s="15" t="s">
        <v>16</v>
      </c>
      <c r="I366" s="16">
        <v>237349</v>
      </c>
      <c r="J366" s="113">
        <v>129200</v>
      </c>
      <c r="K366" s="35">
        <v>129200</v>
      </c>
      <c r="L366" s="35">
        <f>I366+K366</f>
        <v>366549</v>
      </c>
      <c r="M366" s="76">
        <f>L366/G373</f>
        <v>0.5865262605428603</v>
      </c>
    </row>
    <row r="367" spans="1:13" s="1" customFormat="1" ht="15" customHeight="1">
      <c r="A367" s="346"/>
      <c r="B367" s="349"/>
      <c r="C367" s="352"/>
      <c r="D367" s="344"/>
      <c r="E367" s="19"/>
      <c r="F367" s="358"/>
      <c r="G367" s="355">
        <v>624949</v>
      </c>
      <c r="H367" s="20" t="s">
        <v>17</v>
      </c>
      <c r="I367" s="21"/>
      <c r="J367" s="114"/>
      <c r="K367" s="22"/>
      <c r="L367" s="22"/>
      <c r="M367" s="23"/>
    </row>
    <row r="368" spans="1:13" s="1" customFormat="1" ht="15" customHeight="1">
      <c r="A368" s="346"/>
      <c r="B368" s="349"/>
      <c r="C368" s="352"/>
      <c r="D368" s="344"/>
      <c r="E368" s="19"/>
      <c r="F368" s="358"/>
      <c r="G368" s="356"/>
      <c r="H368" s="20" t="s">
        <v>18</v>
      </c>
      <c r="I368" s="21"/>
      <c r="J368" s="114"/>
      <c r="K368" s="22"/>
      <c r="L368" s="22"/>
      <c r="M368" s="23"/>
    </row>
    <row r="369" spans="1:13" s="1" customFormat="1" ht="15" customHeight="1">
      <c r="A369" s="346"/>
      <c r="B369" s="349"/>
      <c r="C369" s="352"/>
      <c r="D369" s="344"/>
      <c r="E369" s="19" t="s">
        <v>124</v>
      </c>
      <c r="F369" s="361"/>
      <c r="G369" s="49" t="s">
        <v>19</v>
      </c>
      <c r="H369" s="20" t="s">
        <v>20</v>
      </c>
      <c r="I369" s="21"/>
      <c r="J369" s="114"/>
      <c r="K369" s="22"/>
      <c r="L369" s="22"/>
      <c r="M369" s="23"/>
    </row>
    <row r="370" spans="1:13" s="1" customFormat="1" ht="15" customHeight="1">
      <c r="A370" s="346"/>
      <c r="B370" s="349"/>
      <c r="C370" s="352"/>
      <c r="D370" s="344"/>
      <c r="E370" s="19"/>
      <c r="F370" s="357">
        <v>2016</v>
      </c>
      <c r="G370" s="355">
        <v>0</v>
      </c>
      <c r="H370" s="20" t="s">
        <v>21</v>
      </c>
      <c r="I370" s="21"/>
      <c r="J370" s="114"/>
      <c r="K370" s="22"/>
      <c r="L370" s="22"/>
      <c r="M370" s="23"/>
    </row>
    <row r="371" spans="1:13" s="1" customFormat="1" ht="15" customHeight="1">
      <c r="A371" s="346"/>
      <c r="B371" s="349"/>
      <c r="C371" s="352"/>
      <c r="D371" s="344"/>
      <c r="E371" s="19"/>
      <c r="F371" s="358"/>
      <c r="G371" s="356"/>
      <c r="H371" s="20" t="s">
        <v>22</v>
      </c>
      <c r="I371" s="21"/>
      <c r="J371" s="114"/>
      <c r="K371" s="22"/>
      <c r="L371" s="22"/>
      <c r="M371" s="23"/>
    </row>
    <row r="372" spans="1:13" s="1" customFormat="1" ht="15" customHeight="1">
      <c r="A372" s="346"/>
      <c r="B372" s="349"/>
      <c r="C372" s="352"/>
      <c r="D372" s="344"/>
      <c r="E372" s="19"/>
      <c r="F372" s="358"/>
      <c r="G372" s="49" t="s">
        <v>23</v>
      </c>
      <c r="H372" s="20" t="s">
        <v>24</v>
      </c>
      <c r="I372" s="27">
        <v>237349</v>
      </c>
      <c r="J372" s="115">
        <v>129200</v>
      </c>
      <c r="K372" s="28">
        <f aca="true" t="shared" si="44" ref="K372:M373">K366+K368+K370</f>
        <v>129200</v>
      </c>
      <c r="L372" s="28">
        <f t="shared" si="44"/>
        <v>366549</v>
      </c>
      <c r="M372" s="119">
        <f t="shared" si="44"/>
        <v>0.5865262605428603</v>
      </c>
    </row>
    <row r="373" spans="1:13" s="1" customFormat="1" ht="15" customHeight="1" thickBot="1">
      <c r="A373" s="347"/>
      <c r="B373" s="350"/>
      <c r="C373" s="353"/>
      <c r="D373" s="365"/>
      <c r="E373" s="38"/>
      <c r="F373" s="359"/>
      <c r="G373" s="51">
        <v>624949</v>
      </c>
      <c r="H373" s="31" t="s">
        <v>25</v>
      </c>
      <c r="I373" s="32">
        <v>0</v>
      </c>
      <c r="J373" s="116">
        <v>0</v>
      </c>
      <c r="K373" s="33">
        <f t="shared" si="44"/>
        <v>0</v>
      </c>
      <c r="L373" s="33">
        <f t="shared" si="44"/>
        <v>0</v>
      </c>
      <c r="M373" s="34">
        <f t="shared" si="44"/>
        <v>0</v>
      </c>
    </row>
    <row r="374" spans="1:13" s="84" customFormat="1" ht="12.75" customHeight="1">
      <c r="A374" s="345">
        <v>47</v>
      </c>
      <c r="B374" s="382" t="s">
        <v>129</v>
      </c>
      <c r="C374" s="374">
        <v>85395</v>
      </c>
      <c r="D374" s="377" t="s">
        <v>158</v>
      </c>
      <c r="E374" s="79"/>
      <c r="F374" s="366">
        <v>2012</v>
      </c>
      <c r="G374" s="47" t="s">
        <v>15</v>
      </c>
      <c r="H374" s="81" t="s">
        <v>16</v>
      </c>
      <c r="I374" s="82">
        <v>46300</v>
      </c>
      <c r="J374" s="126">
        <v>23100</v>
      </c>
      <c r="K374" s="83">
        <v>23100</v>
      </c>
      <c r="L374" s="83">
        <f>I374+K374</f>
        <v>69400</v>
      </c>
      <c r="M374" s="76">
        <f>L374/G381</f>
        <v>0.8573193329215565</v>
      </c>
    </row>
    <row r="375" spans="1:13" s="84" customFormat="1" ht="12.75">
      <c r="A375" s="346"/>
      <c r="B375" s="383"/>
      <c r="C375" s="375"/>
      <c r="D375" s="378"/>
      <c r="E375" s="80"/>
      <c r="F375" s="367"/>
      <c r="G375" s="355">
        <v>80950</v>
      </c>
      <c r="H375" s="85" t="s">
        <v>17</v>
      </c>
      <c r="I375" s="86"/>
      <c r="J375" s="127"/>
      <c r="K375" s="87"/>
      <c r="L375" s="87"/>
      <c r="M375" s="121"/>
    </row>
    <row r="376" spans="1:13" s="84" customFormat="1" ht="12.75">
      <c r="A376" s="346"/>
      <c r="B376" s="383"/>
      <c r="C376" s="375"/>
      <c r="D376" s="378"/>
      <c r="E376" s="80"/>
      <c r="F376" s="367"/>
      <c r="G376" s="356"/>
      <c r="H376" s="85" t="s">
        <v>18</v>
      </c>
      <c r="I376" s="86"/>
      <c r="J376" s="127"/>
      <c r="K376" s="87"/>
      <c r="L376" s="87"/>
      <c r="M376" s="121"/>
    </row>
    <row r="377" spans="1:13" s="84" customFormat="1" ht="12.75">
      <c r="A377" s="346"/>
      <c r="B377" s="383"/>
      <c r="C377" s="375"/>
      <c r="D377" s="378"/>
      <c r="E377" s="80"/>
      <c r="F377" s="368"/>
      <c r="G377" s="49" t="s">
        <v>19</v>
      </c>
      <c r="H377" s="85" t="s">
        <v>20</v>
      </c>
      <c r="I377" s="86"/>
      <c r="J377" s="127"/>
      <c r="K377" s="87"/>
      <c r="L377" s="87"/>
      <c r="M377" s="121"/>
    </row>
    <row r="378" spans="1:13" s="84" customFormat="1" ht="10.5" customHeight="1">
      <c r="A378" s="346"/>
      <c r="B378" s="383"/>
      <c r="C378" s="375"/>
      <c r="D378" s="378"/>
      <c r="E378" s="80"/>
      <c r="F378" s="369">
        <v>2015</v>
      </c>
      <c r="G378" s="355">
        <v>0</v>
      </c>
      <c r="H378" s="85" t="s">
        <v>21</v>
      </c>
      <c r="I378" s="86"/>
      <c r="J378" s="127"/>
      <c r="K378" s="87"/>
      <c r="L378" s="87"/>
      <c r="M378" s="121"/>
    </row>
    <row r="379" spans="1:13" s="84" customFormat="1" ht="9.75" customHeight="1">
      <c r="A379" s="346"/>
      <c r="B379" s="383"/>
      <c r="C379" s="375"/>
      <c r="D379" s="378"/>
      <c r="E379" s="80"/>
      <c r="F379" s="367"/>
      <c r="G379" s="356"/>
      <c r="H379" s="85" t="s">
        <v>22</v>
      </c>
      <c r="I379" s="86"/>
      <c r="J379" s="127"/>
      <c r="K379" s="87"/>
      <c r="L379" s="87"/>
      <c r="M379" s="121"/>
    </row>
    <row r="380" spans="1:13" s="84" customFormat="1" ht="12.75">
      <c r="A380" s="346"/>
      <c r="B380" s="383"/>
      <c r="C380" s="375"/>
      <c r="D380" s="378"/>
      <c r="E380" s="80"/>
      <c r="F380" s="367"/>
      <c r="G380" s="49" t="s">
        <v>23</v>
      </c>
      <c r="H380" s="85" t="s">
        <v>24</v>
      </c>
      <c r="I380" s="88">
        <v>46300</v>
      </c>
      <c r="J380" s="128">
        <v>23100</v>
      </c>
      <c r="K380" s="89">
        <f aca="true" t="shared" si="45" ref="K380:M381">K374+K376+K378</f>
        <v>23100</v>
      </c>
      <c r="L380" s="89">
        <f t="shared" si="45"/>
        <v>69400</v>
      </c>
      <c r="M380" s="119">
        <f t="shared" si="45"/>
        <v>0.8573193329215565</v>
      </c>
    </row>
    <row r="381" spans="1:13" s="84" customFormat="1" ht="13.5" thickBot="1">
      <c r="A381" s="347"/>
      <c r="B381" s="384"/>
      <c r="C381" s="376"/>
      <c r="D381" s="378"/>
      <c r="E381" s="93"/>
      <c r="F381" s="370"/>
      <c r="G381" s="51">
        <v>80950</v>
      </c>
      <c r="H381" s="90" t="s">
        <v>25</v>
      </c>
      <c r="I381" s="91">
        <v>0</v>
      </c>
      <c r="J381" s="129">
        <v>0</v>
      </c>
      <c r="K381" s="92">
        <f t="shared" si="45"/>
        <v>0</v>
      </c>
      <c r="L381" s="92">
        <f t="shared" si="45"/>
        <v>0</v>
      </c>
      <c r="M381" s="122">
        <f t="shared" si="45"/>
        <v>0</v>
      </c>
    </row>
    <row r="382" spans="1:13" s="84" customFormat="1" ht="15" customHeight="1">
      <c r="A382" s="345">
        <v>48</v>
      </c>
      <c r="B382" s="382" t="s">
        <v>130</v>
      </c>
      <c r="C382" s="374">
        <v>85395</v>
      </c>
      <c r="D382" s="377" t="s">
        <v>158</v>
      </c>
      <c r="E382" s="79"/>
      <c r="F382" s="366">
        <v>2013</v>
      </c>
      <c r="G382" s="47" t="s">
        <v>15</v>
      </c>
      <c r="H382" s="81" t="s">
        <v>16</v>
      </c>
      <c r="I382" s="82">
        <v>73740</v>
      </c>
      <c r="J382" s="126">
        <v>36870</v>
      </c>
      <c r="K382" s="83">
        <v>36870</v>
      </c>
      <c r="L382" s="83">
        <f>I382+K382</f>
        <v>110610</v>
      </c>
      <c r="M382" s="76">
        <f>L382/G389</f>
        <v>0.75</v>
      </c>
    </row>
    <row r="383" spans="1:13" s="84" customFormat="1" ht="15" customHeight="1">
      <c r="A383" s="346"/>
      <c r="B383" s="383"/>
      <c r="C383" s="375"/>
      <c r="D383" s="378"/>
      <c r="E383" s="80"/>
      <c r="F383" s="367"/>
      <c r="G383" s="355">
        <v>147480</v>
      </c>
      <c r="H383" s="85" t="s">
        <v>17</v>
      </c>
      <c r="I383" s="86"/>
      <c r="J383" s="127"/>
      <c r="K383" s="87"/>
      <c r="L383" s="87"/>
      <c r="M383" s="121"/>
    </row>
    <row r="384" spans="1:13" s="84" customFormat="1" ht="15" customHeight="1">
      <c r="A384" s="346"/>
      <c r="B384" s="383"/>
      <c r="C384" s="375"/>
      <c r="D384" s="378"/>
      <c r="E384" s="80"/>
      <c r="F384" s="367"/>
      <c r="G384" s="356"/>
      <c r="H384" s="85" t="s">
        <v>18</v>
      </c>
      <c r="I384" s="86"/>
      <c r="J384" s="127"/>
      <c r="K384" s="87"/>
      <c r="L384" s="87"/>
      <c r="M384" s="121"/>
    </row>
    <row r="385" spans="1:13" s="84" customFormat="1" ht="15" customHeight="1">
      <c r="A385" s="346"/>
      <c r="B385" s="383"/>
      <c r="C385" s="375"/>
      <c r="D385" s="378"/>
      <c r="E385" s="80"/>
      <c r="F385" s="368"/>
      <c r="G385" s="49" t="s">
        <v>19</v>
      </c>
      <c r="H385" s="85" t="s">
        <v>20</v>
      </c>
      <c r="I385" s="86"/>
      <c r="J385" s="127"/>
      <c r="K385" s="87"/>
      <c r="L385" s="87"/>
      <c r="M385" s="121"/>
    </row>
    <row r="386" spans="1:13" s="84" customFormat="1" ht="15" customHeight="1">
      <c r="A386" s="346"/>
      <c r="B386" s="383"/>
      <c r="C386" s="375"/>
      <c r="D386" s="378"/>
      <c r="E386" s="80"/>
      <c r="F386" s="369">
        <v>2015</v>
      </c>
      <c r="G386" s="355">
        <v>0</v>
      </c>
      <c r="H386" s="85" t="s">
        <v>21</v>
      </c>
      <c r="I386" s="86"/>
      <c r="J386" s="127"/>
      <c r="K386" s="87"/>
      <c r="L386" s="87"/>
      <c r="M386" s="121"/>
    </row>
    <row r="387" spans="1:13" s="84" customFormat="1" ht="15" customHeight="1">
      <c r="A387" s="346"/>
      <c r="B387" s="383"/>
      <c r="C387" s="375"/>
      <c r="D387" s="378"/>
      <c r="E387" s="80"/>
      <c r="F387" s="367"/>
      <c r="G387" s="356"/>
      <c r="H387" s="85" t="s">
        <v>22</v>
      </c>
      <c r="I387" s="86"/>
      <c r="J387" s="127"/>
      <c r="K387" s="87"/>
      <c r="L387" s="87"/>
      <c r="M387" s="121"/>
    </row>
    <row r="388" spans="1:13" s="84" customFormat="1" ht="15" customHeight="1">
      <c r="A388" s="346"/>
      <c r="B388" s="383"/>
      <c r="C388" s="375"/>
      <c r="D388" s="378"/>
      <c r="E388" s="80"/>
      <c r="F388" s="367"/>
      <c r="G388" s="49" t="s">
        <v>23</v>
      </c>
      <c r="H388" s="85" t="s">
        <v>24</v>
      </c>
      <c r="I388" s="88">
        <v>73740</v>
      </c>
      <c r="J388" s="128">
        <v>36870</v>
      </c>
      <c r="K388" s="89">
        <f aca="true" t="shared" si="46" ref="K388:M389">K382+K384+K386</f>
        <v>36870</v>
      </c>
      <c r="L388" s="89">
        <f t="shared" si="46"/>
        <v>110610</v>
      </c>
      <c r="M388" s="119">
        <f t="shared" si="46"/>
        <v>0.75</v>
      </c>
    </row>
    <row r="389" spans="1:13" s="84" customFormat="1" ht="15" customHeight="1" thickBot="1">
      <c r="A389" s="347"/>
      <c r="B389" s="384"/>
      <c r="C389" s="376"/>
      <c r="D389" s="378"/>
      <c r="E389" s="93"/>
      <c r="F389" s="370"/>
      <c r="G389" s="51">
        <v>147480</v>
      </c>
      <c r="H389" s="90" t="s">
        <v>25</v>
      </c>
      <c r="I389" s="91">
        <v>0</v>
      </c>
      <c r="J389" s="129">
        <v>0</v>
      </c>
      <c r="K389" s="92">
        <f t="shared" si="46"/>
        <v>0</v>
      </c>
      <c r="L389" s="92">
        <f t="shared" si="46"/>
        <v>0</v>
      </c>
      <c r="M389" s="122">
        <f t="shared" si="46"/>
        <v>0</v>
      </c>
    </row>
    <row r="390" spans="1:13" s="84" customFormat="1" ht="15" customHeight="1">
      <c r="A390" s="345">
        <v>49</v>
      </c>
      <c r="B390" s="371" t="s">
        <v>131</v>
      </c>
      <c r="C390" s="374">
        <v>85395</v>
      </c>
      <c r="D390" s="377" t="s">
        <v>158</v>
      </c>
      <c r="E390" s="79"/>
      <c r="F390" s="366">
        <v>2014</v>
      </c>
      <c r="G390" s="47" t="s">
        <v>15</v>
      </c>
      <c r="H390" s="81" t="s">
        <v>16</v>
      </c>
      <c r="I390" s="82">
        <v>0</v>
      </c>
      <c r="J390" s="126">
        <v>62790</v>
      </c>
      <c r="K390" s="83">
        <v>62790</v>
      </c>
      <c r="L390" s="83">
        <f>I390+K390</f>
        <v>62790</v>
      </c>
      <c r="M390" s="76">
        <f>L390/G397</f>
        <v>0.44444287150157846</v>
      </c>
    </row>
    <row r="391" spans="1:13" s="84" customFormat="1" ht="15" customHeight="1">
      <c r="A391" s="346"/>
      <c r="B391" s="372"/>
      <c r="C391" s="375"/>
      <c r="D391" s="378"/>
      <c r="E391" s="80"/>
      <c r="F391" s="367"/>
      <c r="G391" s="355">
        <v>141278</v>
      </c>
      <c r="H391" s="85" t="s">
        <v>17</v>
      </c>
      <c r="I391" s="86"/>
      <c r="J391" s="127"/>
      <c r="K391" s="87"/>
      <c r="L391" s="87"/>
      <c r="M391" s="121"/>
    </row>
    <row r="392" spans="1:13" s="84" customFormat="1" ht="15" customHeight="1">
      <c r="A392" s="346"/>
      <c r="B392" s="372"/>
      <c r="C392" s="375"/>
      <c r="D392" s="378"/>
      <c r="E392" s="80"/>
      <c r="F392" s="367"/>
      <c r="G392" s="356"/>
      <c r="H392" s="85" t="s">
        <v>18</v>
      </c>
      <c r="I392" s="86"/>
      <c r="J392" s="127"/>
      <c r="K392" s="87"/>
      <c r="L392" s="87"/>
      <c r="M392" s="121"/>
    </row>
    <row r="393" spans="1:13" s="84" customFormat="1" ht="15" customHeight="1">
      <c r="A393" s="346"/>
      <c r="B393" s="372"/>
      <c r="C393" s="375"/>
      <c r="D393" s="378"/>
      <c r="E393" s="80"/>
      <c r="F393" s="368"/>
      <c r="G393" s="49" t="s">
        <v>19</v>
      </c>
      <c r="H393" s="85" t="s">
        <v>20</v>
      </c>
      <c r="I393" s="86"/>
      <c r="J393" s="127"/>
      <c r="K393" s="87"/>
      <c r="L393" s="87"/>
      <c r="M393" s="121"/>
    </row>
    <row r="394" spans="1:13" s="84" customFormat="1" ht="15" customHeight="1">
      <c r="A394" s="346"/>
      <c r="B394" s="372"/>
      <c r="C394" s="375"/>
      <c r="D394" s="378"/>
      <c r="E394" s="80"/>
      <c r="F394" s="369">
        <v>2016</v>
      </c>
      <c r="G394" s="355">
        <v>0</v>
      </c>
      <c r="H394" s="85" t="s">
        <v>21</v>
      </c>
      <c r="I394" s="86"/>
      <c r="J394" s="127"/>
      <c r="K394" s="87"/>
      <c r="L394" s="87"/>
      <c r="M394" s="121"/>
    </row>
    <row r="395" spans="1:13" s="84" customFormat="1" ht="15" customHeight="1">
      <c r="A395" s="346"/>
      <c r="B395" s="372"/>
      <c r="C395" s="375"/>
      <c r="D395" s="378"/>
      <c r="E395" s="80"/>
      <c r="F395" s="367"/>
      <c r="G395" s="356"/>
      <c r="H395" s="85" t="s">
        <v>22</v>
      </c>
      <c r="I395" s="86"/>
      <c r="J395" s="127"/>
      <c r="K395" s="87"/>
      <c r="L395" s="87"/>
      <c r="M395" s="121"/>
    </row>
    <row r="396" spans="1:13" s="84" customFormat="1" ht="15" customHeight="1">
      <c r="A396" s="346"/>
      <c r="B396" s="372"/>
      <c r="C396" s="375"/>
      <c r="D396" s="378"/>
      <c r="E396" s="80"/>
      <c r="F396" s="367"/>
      <c r="G396" s="49" t="s">
        <v>23</v>
      </c>
      <c r="H396" s="85" t="s">
        <v>24</v>
      </c>
      <c r="I396" s="88">
        <v>0</v>
      </c>
      <c r="J396" s="128">
        <v>62790</v>
      </c>
      <c r="K396" s="89">
        <f aca="true" t="shared" si="47" ref="K396:M397">K390+K392+K394</f>
        <v>62790</v>
      </c>
      <c r="L396" s="89">
        <f t="shared" si="47"/>
        <v>62790</v>
      </c>
      <c r="M396" s="119">
        <f t="shared" si="47"/>
        <v>0.44444287150157846</v>
      </c>
    </row>
    <row r="397" spans="1:13" s="84" customFormat="1" ht="15" customHeight="1" thickBot="1">
      <c r="A397" s="347"/>
      <c r="B397" s="373"/>
      <c r="C397" s="376"/>
      <c r="D397" s="378"/>
      <c r="E397" s="93"/>
      <c r="F397" s="370"/>
      <c r="G397" s="51">
        <v>141278</v>
      </c>
      <c r="H397" s="90" t="s">
        <v>25</v>
      </c>
      <c r="I397" s="91">
        <v>0</v>
      </c>
      <c r="J397" s="129">
        <v>0</v>
      </c>
      <c r="K397" s="92">
        <f t="shared" si="47"/>
        <v>0</v>
      </c>
      <c r="L397" s="92">
        <f t="shared" si="47"/>
        <v>0</v>
      </c>
      <c r="M397" s="122">
        <f t="shared" si="47"/>
        <v>0</v>
      </c>
    </row>
    <row r="398" spans="1:13" s="84" customFormat="1" ht="15" customHeight="1">
      <c r="A398" s="345">
        <v>50</v>
      </c>
      <c r="B398" s="382" t="s">
        <v>132</v>
      </c>
      <c r="C398" s="374">
        <v>85404</v>
      </c>
      <c r="D398" s="343" t="s">
        <v>156</v>
      </c>
      <c r="E398" s="79"/>
      <c r="F398" s="366">
        <v>2014</v>
      </c>
      <c r="G398" s="47" t="s">
        <v>15</v>
      </c>
      <c r="H398" s="81" t="s">
        <v>16</v>
      </c>
      <c r="I398" s="82"/>
      <c r="J398" s="126">
        <v>85000</v>
      </c>
      <c r="K398" s="83">
        <v>85000</v>
      </c>
      <c r="L398" s="83">
        <f>I398+K398</f>
        <v>85000</v>
      </c>
      <c r="M398" s="76">
        <f>L398/G405</f>
        <v>0.33339216724520016</v>
      </c>
    </row>
    <row r="399" spans="1:13" s="84" customFormat="1" ht="15" customHeight="1">
      <c r="A399" s="346"/>
      <c r="B399" s="383"/>
      <c r="C399" s="375"/>
      <c r="D399" s="344"/>
      <c r="E399" s="80"/>
      <c r="F399" s="367"/>
      <c r="G399" s="355">
        <v>254955</v>
      </c>
      <c r="H399" s="85" t="s">
        <v>17</v>
      </c>
      <c r="I399" s="86"/>
      <c r="J399" s="127"/>
      <c r="K399" s="87"/>
      <c r="L399" s="87"/>
      <c r="M399" s="121"/>
    </row>
    <row r="400" spans="1:13" s="84" customFormat="1" ht="15" customHeight="1">
      <c r="A400" s="346"/>
      <c r="B400" s="383"/>
      <c r="C400" s="375"/>
      <c r="D400" s="344"/>
      <c r="E400" s="80"/>
      <c r="F400" s="367"/>
      <c r="G400" s="356"/>
      <c r="H400" s="85" t="s">
        <v>18</v>
      </c>
      <c r="I400" s="86"/>
      <c r="J400" s="127"/>
      <c r="K400" s="87"/>
      <c r="L400" s="87"/>
      <c r="M400" s="121"/>
    </row>
    <row r="401" spans="1:13" s="84" customFormat="1" ht="15" customHeight="1">
      <c r="A401" s="346"/>
      <c r="B401" s="383"/>
      <c r="C401" s="375"/>
      <c r="D401" s="344"/>
      <c r="E401" s="80" t="s">
        <v>95</v>
      </c>
      <c r="F401" s="368"/>
      <c r="G401" s="49" t="s">
        <v>19</v>
      </c>
      <c r="H401" s="85" t="s">
        <v>20</v>
      </c>
      <c r="I401" s="86"/>
      <c r="J401" s="127"/>
      <c r="K401" s="87"/>
      <c r="L401" s="87"/>
      <c r="M401" s="121"/>
    </row>
    <row r="402" spans="1:13" s="84" customFormat="1" ht="15" customHeight="1">
      <c r="A402" s="346"/>
      <c r="B402" s="383"/>
      <c r="C402" s="375"/>
      <c r="D402" s="344"/>
      <c r="E402" s="80"/>
      <c r="F402" s="369">
        <v>2016</v>
      </c>
      <c r="G402" s="355">
        <v>0</v>
      </c>
      <c r="H402" s="85" t="s">
        <v>21</v>
      </c>
      <c r="I402" s="86"/>
      <c r="J402" s="127"/>
      <c r="K402" s="87"/>
      <c r="L402" s="87"/>
      <c r="M402" s="121"/>
    </row>
    <row r="403" spans="1:13" s="84" customFormat="1" ht="15" customHeight="1">
      <c r="A403" s="346"/>
      <c r="B403" s="383"/>
      <c r="C403" s="375"/>
      <c r="D403" s="344"/>
      <c r="E403" s="80"/>
      <c r="F403" s="367"/>
      <c r="G403" s="356"/>
      <c r="H403" s="85" t="s">
        <v>22</v>
      </c>
      <c r="I403" s="86"/>
      <c r="J403" s="127"/>
      <c r="K403" s="87"/>
      <c r="L403" s="87"/>
      <c r="M403" s="121"/>
    </row>
    <row r="404" spans="1:13" s="84" customFormat="1" ht="15" customHeight="1">
      <c r="A404" s="346"/>
      <c r="B404" s="383"/>
      <c r="C404" s="375"/>
      <c r="D404" s="344"/>
      <c r="E404" s="80"/>
      <c r="F404" s="367"/>
      <c r="G404" s="49" t="s">
        <v>23</v>
      </c>
      <c r="H404" s="85" t="s">
        <v>24</v>
      </c>
      <c r="I404" s="88">
        <v>0</v>
      </c>
      <c r="J404" s="128">
        <v>85000</v>
      </c>
      <c r="K404" s="89">
        <f aca="true" t="shared" si="48" ref="K404:M405">K398+K400+K402</f>
        <v>85000</v>
      </c>
      <c r="L404" s="89">
        <f t="shared" si="48"/>
        <v>85000</v>
      </c>
      <c r="M404" s="119">
        <f t="shared" si="48"/>
        <v>0.33339216724520016</v>
      </c>
    </row>
    <row r="405" spans="1:13" s="84" customFormat="1" ht="15" customHeight="1" thickBot="1">
      <c r="A405" s="347"/>
      <c r="B405" s="384"/>
      <c r="C405" s="376"/>
      <c r="D405" s="365"/>
      <c r="E405" s="93"/>
      <c r="F405" s="370"/>
      <c r="G405" s="51">
        <v>254955</v>
      </c>
      <c r="H405" s="90" t="s">
        <v>25</v>
      </c>
      <c r="I405" s="91">
        <v>0</v>
      </c>
      <c r="J405" s="129">
        <v>0</v>
      </c>
      <c r="K405" s="92">
        <f t="shared" si="48"/>
        <v>0</v>
      </c>
      <c r="L405" s="92">
        <f t="shared" si="48"/>
        <v>0</v>
      </c>
      <c r="M405" s="122">
        <f t="shared" si="48"/>
        <v>0</v>
      </c>
    </row>
    <row r="406" spans="1:13" s="1" customFormat="1" ht="12.75" customHeight="1">
      <c r="A406" s="345">
        <v>51</v>
      </c>
      <c r="B406" s="348" t="s">
        <v>133</v>
      </c>
      <c r="C406" s="351">
        <v>90004</v>
      </c>
      <c r="D406" s="343" t="s">
        <v>160</v>
      </c>
      <c r="E406" s="13"/>
      <c r="F406" s="360">
        <v>2013</v>
      </c>
      <c r="G406" s="47" t="s">
        <v>15</v>
      </c>
      <c r="H406" s="15" t="s">
        <v>16</v>
      </c>
      <c r="I406" s="16">
        <v>43446</v>
      </c>
      <c r="J406" s="113">
        <v>45000</v>
      </c>
      <c r="K406" s="35">
        <v>45000</v>
      </c>
      <c r="L406" s="35">
        <f>I406+K406</f>
        <v>88446</v>
      </c>
      <c r="M406" s="76">
        <f>L406/G413</f>
        <v>0.8155764159120669</v>
      </c>
    </row>
    <row r="407" spans="1:13" s="1" customFormat="1" ht="12" customHeight="1">
      <c r="A407" s="346"/>
      <c r="B407" s="349"/>
      <c r="C407" s="352"/>
      <c r="D407" s="344"/>
      <c r="E407" s="19"/>
      <c r="F407" s="358"/>
      <c r="G407" s="355">
        <v>108446</v>
      </c>
      <c r="H407" s="20" t="s">
        <v>17</v>
      </c>
      <c r="I407" s="21"/>
      <c r="J407" s="114"/>
      <c r="K407" s="22"/>
      <c r="L407" s="22"/>
      <c r="M407" s="23"/>
    </row>
    <row r="408" spans="1:13" s="1" customFormat="1" ht="12.75">
      <c r="A408" s="346"/>
      <c r="B408" s="349"/>
      <c r="C408" s="352"/>
      <c r="D408" s="344"/>
      <c r="E408" s="19"/>
      <c r="F408" s="358"/>
      <c r="G408" s="356"/>
      <c r="H408" s="20" t="s">
        <v>18</v>
      </c>
      <c r="I408" s="21"/>
      <c r="J408" s="114"/>
      <c r="K408" s="22"/>
      <c r="L408" s="22"/>
      <c r="M408" s="23"/>
    </row>
    <row r="409" spans="1:13" s="1" customFormat="1" ht="14.25" customHeight="1">
      <c r="A409" s="346"/>
      <c r="B409" s="349"/>
      <c r="C409" s="352"/>
      <c r="D409" s="344"/>
      <c r="E409" s="19"/>
      <c r="F409" s="361"/>
      <c r="G409" s="49" t="s">
        <v>19</v>
      </c>
      <c r="H409" s="20" t="s">
        <v>20</v>
      </c>
      <c r="I409" s="21"/>
      <c r="J409" s="114"/>
      <c r="K409" s="22"/>
      <c r="L409" s="22"/>
      <c r="M409" s="23"/>
    </row>
    <row r="410" spans="1:13" s="1" customFormat="1" ht="12.75">
      <c r="A410" s="346"/>
      <c r="B410" s="349"/>
      <c r="C410" s="352"/>
      <c r="D410" s="344"/>
      <c r="E410" s="19" t="s">
        <v>53</v>
      </c>
      <c r="F410" s="357">
        <v>2015</v>
      </c>
      <c r="G410" s="355">
        <v>0</v>
      </c>
      <c r="H410" s="20" t="s">
        <v>21</v>
      </c>
      <c r="I410" s="21"/>
      <c r="J410" s="114"/>
      <c r="K410" s="22"/>
      <c r="L410" s="22"/>
      <c r="M410" s="23"/>
    </row>
    <row r="411" spans="1:13" s="1" customFormat="1" ht="12.75">
      <c r="A411" s="346"/>
      <c r="B411" s="349"/>
      <c r="C411" s="352"/>
      <c r="D411" s="344"/>
      <c r="E411" s="19"/>
      <c r="F411" s="358"/>
      <c r="G411" s="356"/>
      <c r="H411" s="20" t="s">
        <v>22</v>
      </c>
      <c r="I411" s="21"/>
      <c r="J411" s="114"/>
      <c r="K411" s="22"/>
      <c r="L411" s="22"/>
      <c r="M411" s="23"/>
    </row>
    <row r="412" spans="1:13" s="1" customFormat="1" ht="12.75">
      <c r="A412" s="346"/>
      <c r="B412" s="349"/>
      <c r="C412" s="352"/>
      <c r="D412" s="344"/>
      <c r="E412" s="19"/>
      <c r="F412" s="358"/>
      <c r="G412" s="49" t="s">
        <v>23</v>
      </c>
      <c r="H412" s="20" t="s">
        <v>24</v>
      </c>
      <c r="I412" s="27">
        <v>43446</v>
      </c>
      <c r="J412" s="115">
        <v>45000</v>
      </c>
      <c r="K412" s="28">
        <f aca="true" t="shared" si="49" ref="K412:M413">K406+K408+K410</f>
        <v>45000</v>
      </c>
      <c r="L412" s="28">
        <f t="shared" si="49"/>
        <v>88446</v>
      </c>
      <c r="M412" s="119">
        <f t="shared" si="49"/>
        <v>0.8155764159120669</v>
      </c>
    </row>
    <row r="413" spans="1:13" s="1" customFormat="1" ht="13.5" thickBot="1">
      <c r="A413" s="347"/>
      <c r="B413" s="350"/>
      <c r="C413" s="353"/>
      <c r="D413" s="365"/>
      <c r="E413" s="38"/>
      <c r="F413" s="359"/>
      <c r="G413" s="51">
        <v>108446</v>
      </c>
      <c r="H413" s="31" t="s">
        <v>25</v>
      </c>
      <c r="I413" s="32">
        <v>0</v>
      </c>
      <c r="J413" s="116">
        <v>0</v>
      </c>
      <c r="K413" s="33">
        <f t="shared" si="49"/>
        <v>0</v>
      </c>
      <c r="L413" s="33">
        <f t="shared" si="49"/>
        <v>0</v>
      </c>
      <c r="M413" s="34">
        <f t="shared" si="49"/>
        <v>0</v>
      </c>
    </row>
    <row r="414" spans="1:13" s="1" customFormat="1" ht="15" customHeight="1">
      <c r="A414" s="345">
        <v>52</v>
      </c>
      <c r="B414" s="348" t="s">
        <v>134</v>
      </c>
      <c r="C414" s="351">
        <v>90004</v>
      </c>
      <c r="D414" s="343" t="s">
        <v>160</v>
      </c>
      <c r="E414" s="13"/>
      <c r="F414" s="360">
        <v>2009</v>
      </c>
      <c r="G414" s="47" t="s">
        <v>15</v>
      </c>
      <c r="H414" s="15" t="s">
        <v>16</v>
      </c>
      <c r="I414" s="16">
        <v>1235079</v>
      </c>
      <c r="J414" s="113">
        <v>400000</v>
      </c>
      <c r="K414" s="35">
        <v>400000</v>
      </c>
      <c r="L414" s="35">
        <f>I414+K414</f>
        <v>1635079</v>
      </c>
      <c r="M414" s="76">
        <f>L414/G421</f>
        <v>0.6714685642642395</v>
      </c>
    </row>
    <row r="415" spans="1:13" s="1" customFormat="1" ht="15" customHeight="1">
      <c r="A415" s="346"/>
      <c r="B415" s="349"/>
      <c r="C415" s="352"/>
      <c r="D415" s="344"/>
      <c r="E415" s="19"/>
      <c r="F415" s="358"/>
      <c r="G415" s="355">
        <v>2435079</v>
      </c>
      <c r="H415" s="20" t="s">
        <v>17</v>
      </c>
      <c r="I415" s="21"/>
      <c r="J415" s="114"/>
      <c r="K415" s="22"/>
      <c r="L415" s="22"/>
      <c r="M415" s="23"/>
    </row>
    <row r="416" spans="1:13" s="1" customFormat="1" ht="15" customHeight="1">
      <c r="A416" s="346"/>
      <c r="B416" s="349"/>
      <c r="C416" s="352"/>
      <c r="D416" s="344"/>
      <c r="E416" s="19"/>
      <c r="F416" s="358"/>
      <c r="G416" s="356"/>
      <c r="H416" s="20" t="s">
        <v>18</v>
      </c>
      <c r="I416" s="21"/>
      <c r="J416" s="114"/>
      <c r="K416" s="22"/>
      <c r="L416" s="22"/>
      <c r="M416" s="23"/>
    </row>
    <row r="417" spans="1:13" s="1" customFormat="1" ht="15" customHeight="1">
      <c r="A417" s="346"/>
      <c r="B417" s="349"/>
      <c r="C417" s="352"/>
      <c r="D417" s="344"/>
      <c r="E417" s="19" t="s">
        <v>53</v>
      </c>
      <c r="F417" s="361"/>
      <c r="G417" s="49" t="s">
        <v>19</v>
      </c>
      <c r="H417" s="20" t="s">
        <v>20</v>
      </c>
      <c r="I417" s="21"/>
      <c r="J417" s="114"/>
      <c r="K417" s="22"/>
      <c r="L417" s="22"/>
      <c r="M417" s="23"/>
    </row>
    <row r="418" spans="1:13" s="1" customFormat="1" ht="15" customHeight="1">
      <c r="A418" s="346"/>
      <c r="B418" s="349"/>
      <c r="C418" s="352"/>
      <c r="D418" s="344"/>
      <c r="E418" s="19"/>
      <c r="F418" s="357">
        <v>2017</v>
      </c>
      <c r="G418" s="355">
        <v>0</v>
      </c>
      <c r="H418" s="20" t="s">
        <v>21</v>
      </c>
      <c r="I418" s="21"/>
      <c r="J418" s="114"/>
      <c r="K418" s="22"/>
      <c r="L418" s="22"/>
      <c r="M418" s="23"/>
    </row>
    <row r="419" spans="1:13" s="1" customFormat="1" ht="15" customHeight="1">
      <c r="A419" s="346"/>
      <c r="B419" s="349"/>
      <c r="C419" s="352"/>
      <c r="D419" s="344"/>
      <c r="E419" s="19"/>
      <c r="F419" s="358"/>
      <c r="G419" s="356"/>
      <c r="H419" s="20" t="s">
        <v>22</v>
      </c>
      <c r="I419" s="21"/>
      <c r="J419" s="114"/>
      <c r="K419" s="22"/>
      <c r="L419" s="22"/>
      <c r="M419" s="23"/>
    </row>
    <row r="420" spans="1:13" s="1" customFormat="1" ht="15" customHeight="1">
      <c r="A420" s="346"/>
      <c r="B420" s="349"/>
      <c r="C420" s="352"/>
      <c r="D420" s="344"/>
      <c r="E420" s="19"/>
      <c r="F420" s="358"/>
      <c r="G420" s="49" t="s">
        <v>23</v>
      </c>
      <c r="H420" s="20" t="s">
        <v>24</v>
      </c>
      <c r="I420" s="27">
        <v>1235079</v>
      </c>
      <c r="J420" s="115">
        <v>400000</v>
      </c>
      <c r="K420" s="28">
        <f aca="true" t="shared" si="50" ref="K420:M421">K414+K416+K418</f>
        <v>400000</v>
      </c>
      <c r="L420" s="28">
        <f t="shared" si="50"/>
        <v>1635079</v>
      </c>
      <c r="M420" s="119">
        <f t="shared" si="50"/>
        <v>0.6714685642642395</v>
      </c>
    </row>
    <row r="421" spans="1:13" s="1" customFormat="1" ht="15" customHeight="1" thickBot="1">
      <c r="A421" s="347"/>
      <c r="B421" s="350"/>
      <c r="C421" s="353"/>
      <c r="D421" s="365"/>
      <c r="E421" s="38"/>
      <c r="F421" s="359"/>
      <c r="G421" s="51">
        <v>2435079</v>
      </c>
      <c r="H421" s="31" t="s">
        <v>25</v>
      </c>
      <c r="I421" s="32">
        <v>0</v>
      </c>
      <c r="J421" s="116">
        <v>0</v>
      </c>
      <c r="K421" s="33">
        <f t="shared" si="50"/>
        <v>0</v>
      </c>
      <c r="L421" s="33">
        <f t="shared" si="50"/>
        <v>0</v>
      </c>
      <c r="M421" s="34">
        <f t="shared" si="50"/>
        <v>0</v>
      </c>
    </row>
    <row r="422" spans="1:38" s="1" customFormat="1" ht="15" customHeight="1">
      <c r="A422" s="345">
        <v>53</v>
      </c>
      <c r="B422" s="348" t="s">
        <v>52</v>
      </c>
      <c r="C422" s="351">
        <v>90004</v>
      </c>
      <c r="D422" s="343" t="s">
        <v>144</v>
      </c>
      <c r="E422" s="13"/>
      <c r="F422" s="360">
        <v>2012</v>
      </c>
      <c r="G422" s="47" t="s">
        <v>15</v>
      </c>
      <c r="H422" s="15" t="s">
        <v>16</v>
      </c>
      <c r="I422" s="16"/>
      <c r="J422" s="35"/>
      <c r="K422" s="35"/>
      <c r="L422" s="35"/>
      <c r="M422" s="37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354"/>
    </row>
    <row r="423" spans="1:38" s="1" customFormat="1" ht="15" customHeight="1">
      <c r="A423" s="346"/>
      <c r="B423" s="349"/>
      <c r="C423" s="352"/>
      <c r="D423" s="344"/>
      <c r="E423" s="19"/>
      <c r="F423" s="358"/>
      <c r="G423" s="355">
        <v>162885</v>
      </c>
      <c r="H423" s="20" t="s">
        <v>17</v>
      </c>
      <c r="I423" s="21"/>
      <c r="J423" s="22"/>
      <c r="K423" s="22"/>
      <c r="L423" s="22"/>
      <c r="M423" s="24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354"/>
    </row>
    <row r="424" spans="1:38" s="1" customFormat="1" ht="15" customHeight="1">
      <c r="A424" s="346"/>
      <c r="B424" s="349"/>
      <c r="C424" s="352"/>
      <c r="D424" s="344"/>
      <c r="E424" s="19"/>
      <c r="F424" s="358"/>
      <c r="G424" s="356"/>
      <c r="H424" s="20" t="s">
        <v>18</v>
      </c>
      <c r="I424" s="21"/>
      <c r="J424" s="22"/>
      <c r="K424" s="22"/>
      <c r="L424" s="22"/>
      <c r="M424" s="24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354"/>
    </row>
    <row r="425" spans="1:38" s="1" customFormat="1" ht="15" customHeight="1">
      <c r="A425" s="346"/>
      <c r="B425" s="349"/>
      <c r="C425" s="352"/>
      <c r="D425" s="344"/>
      <c r="E425" s="19"/>
      <c r="F425" s="361"/>
      <c r="G425" s="49" t="s">
        <v>19</v>
      </c>
      <c r="H425" s="20" t="s">
        <v>20</v>
      </c>
      <c r="I425" s="21"/>
      <c r="J425" s="22"/>
      <c r="K425" s="22"/>
      <c r="L425" s="22"/>
      <c r="M425" s="24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354"/>
    </row>
    <row r="426" spans="1:38" s="1" customFormat="1" ht="15" customHeight="1">
      <c r="A426" s="346"/>
      <c r="B426" s="349"/>
      <c r="C426" s="352"/>
      <c r="D426" s="344"/>
      <c r="E426" s="19" t="s">
        <v>53</v>
      </c>
      <c r="F426" s="357">
        <v>2016</v>
      </c>
      <c r="G426" s="355">
        <v>0</v>
      </c>
      <c r="H426" s="20" t="s">
        <v>21</v>
      </c>
      <c r="I426" s="21"/>
      <c r="J426" s="22"/>
      <c r="K426" s="22"/>
      <c r="L426" s="22"/>
      <c r="M426" s="24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354"/>
    </row>
    <row r="427" spans="1:38" s="1" customFormat="1" ht="15" customHeight="1">
      <c r="A427" s="346"/>
      <c r="B427" s="349"/>
      <c r="C427" s="352"/>
      <c r="D427" s="344"/>
      <c r="E427" s="19"/>
      <c r="F427" s="358"/>
      <c r="G427" s="356"/>
      <c r="H427" s="20" t="s">
        <v>22</v>
      </c>
      <c r="I427" s="21"/>
      <c r="J427" s="22"/>
      <c r="K427" s="22"/>
      <c r="L427" s="22"/>
      <c r="M427" s="24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354"/>
    </row>
    <row r="428" spans="1:38" s="1" customFormat="1" ht="15" customHeight="1">
      <c r="A428" s="346"/>
      <c r="B428" s="349"/>
      <c r="C428" s="352"/>
      <c r="D428" s="344"/>
      <c r="E428" s="19"/>
      <c r="F428" s="358"/>
      <c r="G428" s="49" t="s">
        <v>23</v>
      </c>
      <c r="H428" s="20" t="s">
        <v>24</v>
      </c>
      <c r="I428" s="27">
        <v>0</v>
      </c>
      <c r="J428" s="28">
        <v>0</v>
      </c>
      <c r="K428" s="28">
        <f aca="true" t="shared" si="51" ref="K428:M429">K422+K424+K426</f>
        <v>0</v>
      </c>
      <c r="L428" s="28">
        <f t="shared" si="51"/>
        <v>0</v>
      </c>
      <c r="M428" s="29">
        <f t="shared" si="51"/>
        <v>0</v>
      </c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354"/>
    </row>
    <row r="429" spans="1:38" s="1" customFormat="1" ht="15" customHeight="1" thickBot="1">
      <c r="A429" s="347"/>
      <c r="B429" s="350"/>
      <c r="C429" s="353"/>
      <c r="D429" s="344"/>
      <c r="E429" s="19"/>
      <c r="F429" s="359"/>
      <c r="G429" s="51">
        <v>162885</v>
      </c>
      <c r="H429" s="31" t="s">
        <v>25</v>
      </c>
      <c r="I429" s="32">
        <v>0</v>
      </c>
      <c r="J429" s="33">
        <v>0</v>
      </c>
      <c r="K429" s="33">
        <f t="shared" si="51"/>
        <v>0</v>
      </c>
      <c r="L429" s="33">
        <f t="shared" si="51"/>
        <v>0</v>
      </c>
      <c r="M429" s="41">
        <f t="shared" si="51"/>
        <v>0</v>
      </c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354"/>
    </row>
    <row r="430" spans="1:13" s="84" customFormat="1" ht="15" customHeight="1">
      <c r="A430" s="345">
        <v>54</v>
      </c>
      <c r="B430" s="382" t="s">
        <v>135</v>
      </c>
      <c r="C430" s="385" t="s">
        <v>136</v>
      </c>
      <c r="D430" s="343" t="s">
        <v>161</v>
      </c>
      <c r="E430" s="97"/>
      <c r="F430" s="366">
        <v>2012</v>
      </c>
      <c r="G430" s="47" t="s">
        <v>15</v>
      </c>
      <c r="H430" s="98" t="s">
        <v>16</v>
      </c>
      <c r="I430" s="82">
        <v>2160000</v>
      </c>
      <c r="J430" s="126">
        <v>1160000</v>
      </c>
      <c r="K430" s="83">
        <v>1176600</v>
      </c>
      <c r="L430" s="83">
        <f>I430+K430</f>
        <v>3336600</v>
      </c>
      <c r="M430" s="76">
        <f>L430/G437</f>
        <v>0.5915957446808511</v>
      </c>
    </row>
    <row r="431" spans="1:13" s="84" customFormat="1" ht="15" customHeight="1">
      <c r="A431" s="346"/>
      <c r="B431" s="383"/>
      <c r="C431" s="386"/>
      <c r="D431" s="344"/>
      <c r="E431" s="99"/>
      <c r="F431" s="367"/>
      <c r="G431" s="355">
        <v>5640000</v>
      </c>
      <c r="H431" s="100" t="s">
        <v>17</v>
      </c>
      <c r="I431" s="86"/>
      <c r="J431" s="127"/>
      <c r="K431" s="87"/>
      <c r="L431" s="87"/>
      <c r="M431" s="121"/>
    </row>
    <row r="432" spans="1:13" s="84" customFormat="1" ht="15" customHeight="1">
      <c r="A432" s="346"/>
      <c r="B432" s="383"/>
      <c r="C432" s="386"/>
      <c r="D432" s="344"/>
      <c r="E432" s="99"/>
      <c r="F432" s="367"/>
      <c r="G432" s="356"/>
      <c r="H432" s="100" t="s">
        <v>18</v>
      </c>
      <c r="I432" s="86"/>
      <c r="J432" s="127"/>
      <c r="K432" s="87"/>
      <c r="L432" s="87"/>
      <c r="M432" s="121"/>
    </row>
    <row r="433" spans="1:13" s="84" customFormat="1" ht="15" customHeight="1">
      <c r="A433" s="346"/>
      <c r="B433" s="383"/>
      <c r="C433" s="386"/>
      <c r="D433" s="344"/>
      <c r="E433" s="99" t="s">
        <v>137</v>
      </c>
      <c r="F433" s="368"/>
      <c r="G433" s="49" t="s">
        <v>19</v>
      </c>
      <c r="H433" s="100" t="s">
        <v>20</v>
      </c>
      <c r="I433" s="86"/>
      <c r="J433" s="127"/>
      <c r="K433" s="87"/>
      <c r="L433" s="87"/>
      <c r="M433" s="121"/>
    </row>
    <row r="434" spans="1:13" s="84" customFormat="1" ht="15" customHeight="1">
      <c r="A434" s="346"/>
      <c r="B434" s="383"/>
      <c r="C434" s="386"/>
      <c r="D434" s="344"/>
      <c r="E434" s="99"/>
      <c r="F434" s="369">
        <v>2016</v>
      </c>
      <c r="G434" s="355">
        <v>0</v>
      </c>
      <c r="H434" s="100" t="s">
        <v>21</v>
      </c>
      <c r="I434" s="86"/>
      <c r="J434" s="127"/>
      <c r="K434" s="87"/>
      <c r="L434" s="87"/>
      <c r="M434" s="121"/>
    </row>
    <row r="435" spans="1:13" s="84" customFormat="1" ht="15" customHeight="1">
      <c r="A435" s="346"/>
      <c r="B435" s="383"/>
      <c r="C435" s="386"/>
      <c r="D435" s="344"/>
      <c r="E435" s="99"/>
      <c r="F435" s="367"/>
      <c r="G435" s="356"/>
      <c r="H435" s="100" t="s">
        <v>22</v>
      </c>
      <c r="I435" s="86"/>
      <c r="J435" s="127"/>
      <c r="K435" s="87"/>
      <c r="L435" s="87"/>
      <c r="M435" s="121"/>
    </row>
    <row r="436" spans="1:13" s="84" customFormat="1" ht="15" customHeight="1">
      <c r="A436" s="346"/>
      <c r="B436" s="383"/>
      <c r="C436" s="386"/>
      <c r="D436" s="344"/>
      <c r="E436" s="99"/>
      <c r="F436" s="367"/>
      <c r="G436" s="49" t="s">
        <v>23</v>
      </c>
      <c r="H436" s="100" t="s">
        <v>24</v>
      </c>
      <c r="I436" s="88">
        <v>2160000</v>
      </c>
      <c r="J436" s="128">
        <v>1160000</v>
      </c>
      <c r="K436" s="89">
        <f aca="true" t="shared" si="52" ref="K436:M437">K430+K432+K434</f>
        <v>1176600</v>
      </c>
      <c r="L436" s="89">
        <f t="shared" si="52"/>
        <v>3336600</v>
      </c>
      <c r="M436" s="119">
        <f t="shared" si="52"/>
        <v>0.5915957446808511</v>
      </c>
    </row>
    <row r="437" spans="1:13" s="84" customFormat="1" ht="15" customHeight="1" thickBot="1">
      <c r="A437" s="347"/>
      <c r="B437" s="384"/>
      <c r="C437" s="387"/>
      <c r="D437" s="365"/>
      <c r="E437" s="101"/>
      <c r="F437" s="370"/>
      <c r="G437" s="51">
        <v>5640000</v>
      </c>
      <c r="H437" s="102" t="s">
        <v>25</v>
      </c>
      <c r="I437" s="91">
        <v>0</v>
      </c>
      <c r="J437" s="129">
        <v>0</v>
      </c>
      <c r="K437" s="92">
        <f t="shared" si="52"/>
        <v>0</v>
      </c>
      <c r="L437" s="92">
        <f t="shared" si="52"/>
        <v>0</v>
      </c>
      <c r="M437" s="122">
        <f t="shared" si="52"/>
        <v>0</v>
      </c>
    </row>
    <row r="438" spans="1:13" s="84" customFormat="1" ht="12.75">
      <c r="A438" s="345">
        <v>55</v>
      </c>
      <c r="B438" s="382" t="s">
        <v>138</v>
      </c>
      <c r="C438" s="385">
        <v>90095</v>
      </c>
      <c r="D438" s="343" t="s">
        <v>161</v>
      </c>
      <c r="E438" s="97"/>
      <c r="F438" s="366">
        <v>2012</v>
      </c>
      <c r="G438" s="47" t="s">
        <v>15</v>
      </c>
      <c r="H438" s="98" t="s">
        <v>16</v>
      </c>
      <c r="I438" s="82">
        <v>644889</v>
      </c>
      <c r="J438" s="126">
        <v>18425</v>
      </c>
      <c r="K438" s="83">
        <v>18425</v>
      </c>
      <c r="L438" s="83">
        <f>I438+K438</f>
        <v>663314</v>
      </c>
      <c r="M438" s="76">
        <f>L438/G445</f>
        <v>0.9836068977073382</v>
      </c>
    </row>
    <row r="439" spans="1:13" s="84" customFormat="1" ht="11.25" customHeight="1">
      <c r="A439" s="346"/>
      <c r="B439" s="383"/>
      <c r="C439" s="386"/>
      <c r="D439" s="344"/>
      <c r="E439" s="99"/>
      <c r="F439" s="367"/>
      <c r="G439" s="355">
        <v>674369</v>
      </c>
      <c r="H439" s="100" t="s">
        <v>17</v>
      </c>
      <c r="I439" s="86"/>
      <c r="J439" s="127"/>
      <c r="K439" s="87"/>
      <c r="L439" s="87"/>
      <c r="M439" s="121"/>
    </row>
    <row r="440" spans="1:13" s="84" customFormat="1" ht="10.5" customHeight="1">
      <c r="A440" s="346"/>
      <c r="B440" s="383"/>
      <c r="C440" s="386"/>
      <c r="D440" s="344"/>
      <c r="E440" s="99"/>
      <c r="F440" s="367"/>
      <c r="G440" s="356"/>
      <c r="H440" s="100" t="s">
        <v>18</v>
      </c>
      <c r="I440" s="86"/>
      <c r="J440" s="127"/>
      <c r="K440" s="87"/>
      <c r="L440" s="87"/>
      <c r="M440" s="121"/>
    </row>
    <row r="441" spans="1:13" s="84" customFormat="1" ht="12.75">
      <c r="A441" s="346"/>
      <c r="B441" s="383"/>
      <c r="C441" s="386"/>
      <c r="D441" s="344"/>
      <c r="E441" s="99" t="s">
        <v>137</v>
      </c>
      <c r="F441" s="368"/>
      <c r="G441" s="49" t="s">
        <v>19</v>
      </c>
      <c r="H441" s="100" t="s">
        <v>20</v>
      </c>
      <c r="I441" s="86"/>
      <c r="J441" s="127"/>
      <c r="K441" s="87"/>
      <c r="L441" s="87"/>
      <c r="M441" s="121"/>
    </row>
    <row r="442" spans="1:13" s="84" customFormat="1" ht="11.25" customHeight="1">
      <c r="A442" s="346"/>
      <c r="B442" s="383"/>
      <c r="C442" s="386"/>
      <c r="D442" s="344"/>
      <c r="E442" s="99"/>
      <c r="F442" s="369">
        <v>2017</v>
      </c>
      <c r="G442" s="355">
        <v>0</v>
      </c>
      <c r="H442" s="100" t="s">
        <v>21</v>
      </c>
      <c r="I442" s="86"/>
      <c r="J442" s="127"/>
      <c r="K442" s="87"/>
      <c r="L442" s="87"/>
      <c r="M442" s="121"/>
    </row>
    <row r="443" spans="1:13" s="84" customFormat="1" ht="12.75">
      <c r="A443" s="346"/>
      <c r="B443" s="383"/>
      <c r="C443" s="386"/>
      <c r="D443" s="344"/>
      <c r="E443" s="99"/>
      <c r="F443" s="367"/>
      <c r="G443" s="356"/>
      <c r="H443" s="100" t="s">
        <v>22</v>
      </c>
      <c r="I443" s="86"/>
      <c r="J443" s="127"/>
      <c r="K443" s="87"/>
      <c r="L443" s="87"/>
      <c r="M443" s="121"/>
    </row>
    <row r="444" spans="1:13" s="84" customFormat="1" ht="12.75">
      <c r="A444" s="346"/>
      <c r="B444" s="383"/>
      <c r="C444" s="386"/>
      <c r="D444" s="344"/>
      <c r="E444" s="99"/>
      <c r="F444" s="367"/>
      <c r="G444" s="49" t="s">
        <v>23</v>
      </c>
      <c r="H444" s="100" t="s">
        <v>24</v>
      </c>
      <c r="I444" s="88">
        <v>644889</v>
      </c>
      <c r="J444" s="128">
        <v>18425</v>
      </c>
      <c r="K444" s="89">
        <f aca="true" t="shared" si="53" ref="K444:M445">K438+K440+K442</f>
        <v>18425</v>
      </c>
      <c r="L444" s="89">
        <f t="shared" si="53"/>
        <v>663314</v>
      </c>
      <c r="M444" s="119">
        <f t="shared" si="53"/>
        <v>0.9836068977073382</v>
      </c>
    </row>
    <row r="445" spans="1:13" s="84" customFormat="1" ht="13.5" thickBot="1">
      <c r="A445" s="347"/>
      <c r="B445" s="384"/>
      <c r="C445" s="387"/>
      <c r="D445" s="365"/>
      <c r="E445" s="101"/>
      <c r="F445" s="370"/>
      <c r="G445" s="51">
        <v>674369</v>
      </c>
      <c r="H445" s="102" t="s">
        <v>25</v>
      </c>
      <c r="I445" s="91">
        <v>0</v>
      </c>
      <c r="J445" s="129">
        <v>0</v>
      </c>
      <c r="K445" s="92">
        <f t="shared" si="53"/>
        <v>0</v>
      </c>
      <c r="L445" s="92">
        <f t="shared" si="53"/>
        <v>0</v>
      </c>
      <c r="M445" s="122">
        <f t="shared" si="53"/>
        <v>0</v>
      </c>
    </row>
    <row r="446" spans="1:15" s="1" customFormat="1" ht="12.75" customHeight="1">
      <c r="A446" s="345">
        <v>56</v>
      </c>
      <c r="B446" s="348" t="s">
        <v>66</v>
      </c>
      <c r="C446" s="351">
        <v>92195</v>
      </c>
      <c r="D446" s="343" t="s">
        <v>144</v>
      </c>
      <c r="E446" s="13"/>
      <c r="F446" s="360">
        <v>2013</v>
      </c>
      <c r="G446" s="14" t="s">
        <v>15</v>
      </c>
      <c r="H446" s="15" t="s">
        <v>38</v>
      </c>
      <c r="I446" s="16"/>
      <c r="J446" s="35">
        <v>2154220</v>
      </c>
      <c r="K446" s="35">
        <v>362992</v>
      </c>
      <c r="L446" s="35">
        <f>I446+K446</f>
        <v>362992</v>
      </c>
      <c r="M446" s="23">
        <f>L446/G453</f>
        <v>0.09896830763190612</v>
      </c>
      <c r="O446" s="26"/>
    </row>
    <row r="447" spans="1:15" s="1" customFormat="1" ht="12.75">
      <c r="A447" s="346"/>
      <c r="B447" s="349"/>
      <c r="C447" s="352"/>
      <c r="D447" s="344"/>
      <c r="E447" s="19"/>
      <c r="F447" s="358"/>
      <c r="G447" s="362">
        <v>3667760</v>
      </c>
      <c r="H447" s="20" t="s">
        <v>39</v>
      </c>
      <c r="I447" s="21"/>
      <c r="J447" s="22"/>
      <c r="K447" s="22"/>
      <c r="L447" s="22"/>
      <c r="M447" s="23"/>
      <c r="O447" s="26"/>
    </row>
    <row r="448" spans="1:15" s="1" customFormat="1" ht="12.75">
      <c r="A448" s="346"/>
      <c r="B448" s="349"/>
      <c r="C448" s="352"/>
      <c r="D448" s="344"/>
      <c r="E448" s="19"/>
      <c r="F448" s="358"/>
      <c r="G448" s="363"/>
      <c r="H448" s="20" t="s">
        <v>18</v>
      </c>
      <c r="I448" s="21"/>
      <c r="J448" s="22"/>
      <c r="K448" s="22"/>
      <c r="L448" s="22"/>
      <c r="M448" s="24"/>
      <c r="O448" s="26"/>
    </row>
    <row r="449" spans="1:13" s="1" customFormat="1" ht="12.75">
      <c r="A449" s="346"/>
      <c r="B449" s="349"/>
      <c r="C449" s="352"/>
      <c r="D449" s="344"/>
      <c r="E449" s="19"/>
      <c r="F449" s="361"/>
      <c r="G449" s="25" t="s">
        <v>19</v>
      </c>
      <c r="H449" s="20" t="s">
        <v>20</v>
      </c>
      <c r="I449" s="21"/>
      <c r="J449" s="22"/>
      <c r="K449" s="22"/>
      <c r="L449" s="22"/>
      <c r="M449" s="24"/>
    </row>
    <row r="450" spans="1:13" s="1" customFormat="1" ht="12.75">
      <c r="A450" s="346"/>
      <c r="B450" s="349"/>
      <c r="C450" s="352"/>
      <c r="D450" s="344"/>
      <c r="E450" s="19" t="s">
        <v>14</v>
      </c>
      <c r="F450" s="357">
        <v>2015</v>
      </c>
      <c r="G450" s="362"/>
      <c r="H450" s="20" t="s">
        <v>21</v>
      </c>
      <c r="I450" s="21"/>
      <c r="J450" s="22"/>
      <c r="K450" s="22"/>
      <c r="L450" s="22"/>
      <c r="M450" s="24"/>
    </row>
    <row r="451" spans="1:13" s="1" customFormat="1" ht="34.5" customHeight="1">
      <c r="A451" s="346"/>
      <c r="B451" s="349"/>
      <c r="C451" s="352"/>
      <c r="D451" s="344"/>
      <c r="E451" s="19"/>
      <c r="F451" s="358"/>
      <c r="G451" s="363"/>
      <c r="H451" s="52" t="s">
        <v>63</v>
      </c>
      <c r="I451" s="21"/>
      <c r="J451" s="22">
        <v>10176612.11</v>
      </c>
      <c r="K451" s="22"/>
      <c r="L451" s="22"/>
      <c r="M451" s="23"/>
    </row>
    <row r="452" spans="1:13" s="1" customFormat="1" ht="12.75">
      <c r="A452" s="346"/>
      <c r="B452" s="349"/>
      <c r="C452" s="352"/>
      <c r="D452" s="344"/>
      <c r="E452" s="19"/>
      <c r="F452" s="358"/>
      <c r="G452" s="25" t="s">
        <v>23</v>
      </c>
      <c r="H452" s="20" t="s">
        <v>24</v>
      </c>
      <c r="I452" s="27">
        <v>0</v>
      </c>
      <c r="J452" s="28">
        <v>2154220</v>
      </c>
      <c r="K452" s="28">
        <f aca="true" t="shared" si="54" ref="K452:M453">K446+K448+K450</f>
        <v>362992</v>
      </c>
      <c r="L452" s="28">
        <f t="shared" si="54"/>
        <v>362992</v>
      </c>
      <c r="M452" s="119">
        <f t="shared" si="54"/>
        <v>0.09896830763190612</v>
      </c>
    </row>
    <row r="453" spans="1:13" s="1" customFormat="1" ht="13.5" thickBot="1">
      <c r="A453" s="347"/>
      <c r="B453" s="350"/>
      <c r="C453" s="353"/>
      <c r="D453" s="344"/>
      <c r="E453" s="38"/>
      <c r="F453" s="359"/>
      <c r="G453" s="30">
        <f>SUM(G447)</f>
        <v>3667760</v>
      </c>
      <c r="H453" s="31" t="s">
        <v>25</v>
      </c>
      <c r="I453" s="32"/>
      <c r="J453" s="33">
        <v>14971726</v>
      </c>
      <c r="K453" s="33">
        <f t="shared" si="54"/>
        <v>0</v>
      </c>
      <c r="L453" s="33">
        <f t="shared" si="54"/>
        <v>0</v>
      </c>
      <c r="M453" s="34">
        <f t="shared" si="54"/>
        <v>0</v>
      </c>
    </row>
    <row r="454" spans="1:13" s="1" customFormat="1" ht="15" customHeight="1">
      <c r="A454" s="345">
        <v>57</v>
      </c>
      <c r="B454" s="348" t="s">
        <v>139</v>
      </c>
      <c r="C454" s="351">
        <v>92605</v>
      </c>
      <c r="D454" s="343" t="s">
        <v>162</v>
      </c>
      <c r="E454" s="13"/>
      <c r="F454" s="360">
        <v>2013</v>
      </c>
      <c r="G454" s="47" t="s">
        <v>15</v>
      </c>
      <c r="H454" s="15" t="s">
        <v>16</v>
      </c>
      <c r="I454" s="16">
        <v>2107500</v>
      </c>
      <c r="J454" s="113">
        <v>2660000</v>
      </c>
      <c r="K454" s="35">
        <v>2140000</v>
      </c>
      <c r="L454" s="35">
        <f>I454+K454</f>
        <v>4247500</v>
      </c>
      <c r="M454" s="76">
        <f>L454/G461</f>
        <v>0.8909281594126901</v>
      </c>
    </row>
    <row r="455" spans="1:13" s="1" customFormat="1" ht="15" customHeight="1">
      <c r="A455" s="346"/>
      <c r="B455" s="349"/>
      <c r="C455" s="352"/>
      <c r="D455" s="344"/>
      <c r="E455" s="19"/>
      <c r="F455" s="358"/>
      <c r="G455" s="355">
        <v>4767500</v>
      </c>
      <c r="H455" s="20" t="s">
        <v>17</v>
      </c>
      <c r="I455" s="21"/>
      <c r="J455" s="114"/>
      <c r="K455" s="22"/>
      <c r="L455" s="22"/>
      <c r="M455" s="23"/>
    </row>
    <row r="456" spans="1:13" s="1" customFormat="1" ht="15" customHeight="1">
      <c r="A456" s="346"/>
      <c r="B456" s="349"/>
      <c r="C456" s="352"/>
      <c r="D456" s="344"/>
      <c r="E456" s="19"/>
      <c r="F456" s="358"/>
      <c r="G456" s="356"/>
      <c r="H456" s="20" t="s">
        <v>18</v>
      </c>
      <c r="I456" s="21"/>
      <c r="J456" s="114"/>
      <c r="K456" s="22"/>
      <c r="L456" s="22"/>
      <c r="M456" s="23"/>
    </row>
    <row r="457" spans="1:13" s="1" customFormat="1" ht="15" customHeight="1">
      <c r="A457" s="346"/>
      <c r="B457" s="349"/>
      <c r="C457" s="352"/>
      <c r="D457" s="344"/>
      <c r="E457" s="19" t="s">
        <v>92</v>
      </c>
      <c r="F457" s="361"/>
      <c r="G457" s="49" t="s">
        <v>19</v>
      </c>
      <c r="H457" s="20" t="s">
        <v>20</v>
      </c>
      <c r="I457" s="21"/>
      <c r="J457" s="114"/>
      <c r="K457" s="22"/>
      <c r="L457" s="22"/>
      <c r="M457" s="23"/>
    </row>
    <row r="458" spans="1:13" s="1" customFormat="1" ht="15" customHeight="1">
      <c r="A458" s="346"/>
      <c r="B458" s="349"/>
      <c r="C458" s="352"/>
      <c r="D458" s="344"/>
      <c r="E458" s="19"/>
      <c r="F458" s="357">
        <v>2014</v>
      </c>
      <c r="G458" s="355">
        <v>0</v>
      </c>
      <c r="H458" s="20" t="s">
        <v>21</v>
      </c>
      <c r="I458" s="21"/>
      <c r="J458" s="114"/>
      <c r="K458" s="22"/>
      <c r="L458" s="22"/>
      <c r="M458" s="23"/>
    </row>
    <row r="459" spans="1:13" s="1" customFormat="1" ht="15" customHeight="1">
      <c r="A459" s="346"/>
      <c r="B459" s="349"/>
      <c r="C459" s="352"/>
      <c r="D459" s="344"/>
      <c r="E459" s="19"/>
      <c r="F459" s="358"/>
      <c r="G459" s="356"/>
      <c r="H459" s="20" t="s">
        <v>22</v>
      </c>
      <c r="I459" s="21"/>
      <c r="J459" s="114"/>
      <c r="K459" s="22"/>
      <c r="L459" s="22"/>
      <c r="M459" s="23"/>
    </row>
    <row r="460" spans="1:13" s="1" customFormat="1" ht="15" customHeight="1">
      <c r="A460" s="346"/>
      <c r="B460" s="349"/>
      <c r="C460" s="352"/>
      <c r="D460" s="344"/>
      <c r="E460" s="19"/>
      <c r="F460" s="358"/>
      <c r="G460" s="49" t="s">
        <v>23</v>
      </c>
      <c r="H460" s="20" t="s">
        <v>24</v>
      </c>
      <c r="I460" s="27">
        <v>2107500</v>
      </c>
      <c r="J460" s="115">
        <v>2660000</v>
      </c>
      <c r="K460" s="28">
        <f aca="true" t="shared" si="55" ref="K460:M461">K454+K456+K458</f>
        <v>2140000</v>
      </c>
      <c r="L460" s="28">
        <f t="shared" si="55"/>
        <v>4247500</v>
      </c>
      <c r="M460" s="119">
        <f t="shared" si="55"/>
        <v>0.8909281594126901</v>
      </c>
    </row>
    <row r="461" spans="1:13" s="1" customFormat="1" ht="15" customHeight="1" thickBot="1">
      <c r="A461" s="347"/>
      <c r="B461" s="350"/>
      <c r="C461" s="353"/>
      <c r="D461" s="365"/>
      <c r="E461" s="38"/>
      <c r="F461" s="359"/>
      <c r="G461" s="51">
        <v>4767500</v>
      </c>
      <c r="H461" s="31" t="s">
        <v>25</v>
      </c>
      <c r="I461" s="32">
        <v>0</v>
      </c>
      <c r="J461" s="116">
        <v>0</v>
      </c>
      <c r="K461" s="33">
        <f t="shared" si="55"/>
        <v>0</v>
      </c>
      <c r="L461" s="33">
        <f t="shared" si="55"/>
        <v>0</v>
      </c>
      <c r="M461" s="34">
        <f t="shared" si="55"/>
        <v>0</v>
      </c>
    </row>
    <row r="462" spans="1:13" s="1" customFormat="1" ht="15" customHeight="1">
      <c r="A462" s="345">
        <v>58</v>
      </c>
      <c r="B462" s="348" t="s">
        <v>140</v>
      </c>
      <c r="C462" s="351">
        <v>92601</v>
      </c>
      <c r="D462" s="343" t="s">
        <v>68</v>
      </c>
      <c r="E462" s="13"/>
      <c r="F462" s="360">
        <v>2011</v>
      </c>
      <c r="G462" s="47" t="s">
        <v>15</v>
      </c>
      <c r="H462" s="15" t="s">
        <v>16</v>
      </c>
      <c r="I462" s="16">
        <v>11956</v>
      </c>
      <c r="J462" s="113">
        <v>5978</v>
      </c>
      <c r="K462" s="35">
        <v>5978</v>
      </c>
      <c r="L462" s="35">
        <f>I462+K462</f>
        <v>17934</v>
      </c>
      <c r="M462" s="76">
        <f>L462/G469</f>
        <v>0.75</v>
      </c>
    </row>
    <row r="463" spans="1:13" s="1" customFormat="1" ht="15" customHeight="1">
      <c r="A463" s="346"/>
      <c r="B463" s="349"/>
      <c r="C463" s="352"/>
      <c r="D463" s="344"/>
      <c r="E463" s="19"/>
      <c r="F463" s="358"/>
      <c r="G463" s="355">
        <v>23912</v>
      </c>
      <c r="H463" s="20" t="s">
        <v>17</v>
      </c>
      <c r="I463" s="21"/>
      <c r="J463" s="114"/>
      <c r="K463" s="22"/>
      <c r="L463" s="22"/>
      <c r="M463" s="23"/>
    </row>
    <row r="464" spans="1:13" s="1" customFormat="1" ht="15" customHeight="1">
      <c r="A464" s="346"/>
      <c r="B464" s="349"/>
      <c r="C464" s="352"/>
      <c r="D464" s="344"/>
      <c r="E464" s="19"/>
      <c r="F464" s="358"/>
      <c r="G464" s="356"/>
      <c r="H464" s="20" t="s">
        <v>18</v>
      </c>
      <c r="I464" s="21"/>
      <c r="J464" s="114"/>
      <c r="K464" s="22"/>
      <c r="L464" s="22"/>
      <c r="M464" s="23"/>
    </row>
    <row r="465" spans="1:13" s="1" customFormat="1" ht="15" customHeight="1">
      <c r="A465" s="346"/>
      <c r="B465" s="349"/>
      <c r="C465" s="352"/>
      <c r="D465" s="344"/>
      <c r="E465" s="19"/>
      <c r="F465" s="361"/>
      <c r="G465" s="49" t="s">
        <v>19</v>
      </c>
      <c r="H465" s="20" t="s">
        <v>20</v>
      </c>
      <c r="I465" s="21"/>
      <c r="J465" s="114"/>
      <c r="K465" s="22"/>
      <c r="L465" s="22"/>
      <c r="M465" s="23"/>
    </row>
    <row r="466" spans="1:13" s="1" customFormat="1" ht="15" customHeight="1">
      <c r="A466" s="346"/>
      <c r="B466" s="349"/>
      <c r="C466" s="352"/>
      <c r="D466" s="344"/>
      <c r="E466" s="19"/>
      <c r="F466" s="357">
        <v>2015</v>
      </c>
      <c r="G466" s="355">
        <v>0</v>
      </c>
      <c r="H466" s="20" t="s">
        <v>21</v>
      </c>
      <c r="I466" s="21"/>
      <c r="J466" s="114"/>
      <c r="K466" s="22"/>
      <c r="L466" s="22"/>
      <c r="M466" s="23"/>
    </row>
    <row r="467" spans="1:13" s="1" customFormat="1" ht="15" customHeight="1">
      <c r="A467" s="346"/>
      <c r="B467" s="349"/>
      <c r="C467" s="352"/>
      <c r="D467" s="344"/>
      <c r="E467" s="19"/>
      <c r="F467" s="358"/>
      <c r="G467" s="356"/>
      <c r="H467" s="20" t="s">
        <v>22</v>
      </c>
      <c r="I467" s="21"/>
      <c r="J467" s="114"/>
      <c r="K467" s="22"/>
      <c r="L467" s="22"/>
      <c r="M467" s="23"/>
    </row>
    <row r="468" spans="1:13" s="1" customFormat="1" ht="15" customHeight="1">
      <c r="A468" s="346"/>
      <c r="B468" s="349"/>
      <c r="C468" s="352"/>
      <c r="D468" s="344"/>
      <c r="E468" s="19"/>
      <c r="F468" s="358"/>
      <c r="G468" s="49" t="s">
        <v>23</v>
      </c>
      <c r="H468" s="20" t="s">
        <v>24</v>
      </c>
      <c r="I468" s="27">
        <v>11956</v>
      </c>
      <c r="J468" s="115">
        <v>5978</v>
      </c>
      <c r="K468" s="28">
        <f aca="true" t="shared" si="56" ref="K468:M469">K462+K464+K466</f>
        <v>5978</v>
      </c>
      <c r="L468" s="28">
        <f t="shared" si="56"/>
        <v>17934</v>
      </c>
      <c r="M468" s="119">
        <f t="shared" si="56"/>
        <v>0.75</v>
      </c>
    </row>
    <row r="469" spans="1:13" s="1" customFormat="1" ht="15" customHeight="1" thickBot="1">
      <c r="A469" s="347"/>
      <c r="B469" s="350"/>
      <c r="C469" s="353"/>
      <c r="D469" s="365"/>
      <c r="E469" s="38"/>
      <c r="F469" s="359"/>
      <c r="G469" s="51">
        <v>23912</v>
      </c>
      <c r="H469" s="31" t="s">
        <v>25</v>
      </c>
      <c r="I469" s="32">
        <v>0</v>
      </c>
      <c r="J469" s="116">
        <v>0</v>
      </c>
      <c r="K469" s="33">
        <f t="shared" si="56"/>
        <v>0</v>
      </c>
      <c r="L469" s="33">
        <f t="shared" si="56"/>
        <v>0</v>
      </c>
      <c r="M469" s="34">
        <f t="shared" si="56"/>
        <v>0</v>
      </c>
    </row>
    <row r="470" spans="1:13" s="1" customFormat="1" ht="12.75" customHeight="1">
      <c r="A470" s="345">
        <v>59</v>
      </c>
      <c r="B470" s="348" t="s">
        <v>141</v>
      </c>
      <c r="C470" s="351">
        <v>92605</v>
      </c>
      <c r="D470" s="343" t="s">
        <v>68</v>
      </c>
      <c r="E470" s="13"/>
      <c r="F470" s="360">
        <v>2013</v>
      </c>
      <c r="G470" s="47" t="s">
        <v>15</v>
      </c>
      <c r="H470" s="15" t="s">
        <v>16</v>
      </c>
      <c r="I470" s="16">
        <v>524007</v>
      </c>
      <c r="J470" s="113">
        <v>144552</v>
      </c>
      <c r="K470" s="35">
        <v>78430</v>
      </c>
      <c r="L470" s="35">
        <f>I470+K470</f>
        <v>602437</v>
      </c>
      <c r="M470" s="76">
        <f>L470/G477</f>
        <v>0.9010977340818088</v>
      </c>
    </row>
    <row r="471" spans="1:13" s="1" customFormat="1" ht="12.75">
      <c r="A471" s="346"/>
      <c r="B471" s="349"/>
      <c r="C471" s="352"/>
      <c r="D471" s="344"/>
      <c r="E471" s="19"/>
      <c r="F471" s="358"/>
      <c r="G471" s="355">
        <v>668559</v>
      </c>
      <c r="H471" s="20" t="s">
        <v>17</v>
      </c>
      <c r="I471" s="21"/>
      <c r="J471" s="114"/>
      <c r="K471" s="22"/>
      <c r="L471" s="22"/>
      <c r="M471" s="23"/>
    </row>
    <row r="472" spans="1:13" s="1" customFormat="1" ht="12.75">
      <c r="A472" s="346"/>
      <c r="B472" s="349"/>
      <c r="C472" s="352"/>
      <c r="D472" s="344"/>
      <c r="E472" s="19"/>
      <c r="F472" s="358"/>
      <c r="G472" s="356"/>
      <c r="H472" s="20" t="s">
        <v>18</v>
      </c>
      <c r="I472" s="21"/>
      <c r="J472" s="114"/>
      <c r="K472" s="22"/>
      <c r="L472" s="22"/>
      <c r="M472" s="23"/>
    </row>
    <row r="473" spans="1:13" s="1" customFormat="1" ht="11.25" customHeight="1">
      <c r="A473" s="346"/>
      <c r="B473" s="349"/>
      <c r="C473" s="352"/>
      <c r="D473" s="344"/>
      <c r="E473" s="19"/>
      <c r="F473" s="361"/>
      <c r="G473" s="49" t="s">
        <v>19</v>
      </c>
      <c r="H473" s="20" t="s">
        <v>20</v>
      </c>
      <c r="I473" s="21"/>
      <c r="J473" s="114"/>
      <c r="K473" s="22"/>
      <c r="L473" s="22"/>
      <c r="M473" s="23"/>
    </row>
    <row r="474" spans="1:13" s="1" customFormat="1" ht="12.75">
      <c r="A474" s="346"/>
      <c r="B474" s="349"/>
      <c r="C474" s="352"/>
      <c r="D474" s="344"/>
      <c r="E474" s="19"/>
      <c r="F474" s="357">
        <v>2014</v>
      </c>
      <c r="G474" s="355">
        <v>0</v>
      </c>
      <c r="H474" s="20" t="s">
        <v>21</v>
      </c>
      <c r="I474" s="21"/>
      <c r="J474" s="114"/>
      <c r="K474" s="22"/>
      <c r="L474" s="22"/>
      <c r="M474" s="23"/>
    </row>
    <row r="475" spans="1:13" s="1" customFormat="1" ht="12.75">
      <c r="A475" s="346"/>
      <c r="B475" s="349"/>
      <c r="C475" s="352"/>
      <c r="D475" s="344"/>
      <c r="E475" s="19"/>
      <c r="F475" s="358"/>
      <c r="G475" s="356"/>
      <c r="H475" s="20" t="s">
        <v>22</v>
      </c>
      <c r="I475" s="21"/>
      <c r="J475" s="114"/>
      <c r="K475" s="22"/>
      <c r="L475" s="22"/>
      <c r="M475" s="23"/>
    </row>
    <row r="476" spans="1:13" s="1" customFormat="1" ht="12.75">
      <c r="A476" s="346"/>
      <c r="B476" s="349"/>
      <c r="C476" s="352"/>
      <c r="D476" s="344"/>
      <c r="E476" s="19"/>
      <c r="F476" s="358"/>
      <c r="G476" s="49" t="s">
        <v>23</v>
      </c>
      <c r="H476" s="20" t="s">
        <v>24</v>
      </c>
      <c r="I476" s="27">
        <v>524007</v>
      </c>
      <c r="J476" s="115">
        <v>144552</v>
      </c>
      <c r="K476" s="28">
        <f aca="true" t="shared" si="57" ref="K476:M477">K470+K472+K474</f>
        <v>78430</v>
      </c>
      <c r="L476" s="28">
        <f t="shared" si="57"/>
        <v>602437</v>
      </c>
      <c r="M476" s="119">
        <f t="shared" si="57"/>
        <v>0.9010977340818088</v>
      </c>
    </row>
    <row r="477" spans="1:13" s="1" customFormat="1" ht="13.5" thickBot="1">
      <c r="A477" s="347"/>
      <c r="B477" s="350"/>
      <c r="C477" s="353"/>
      <c r="D477" s="344"/>
      <c r="E477" s="19"/>
      <c r="F477" s="359"/>
      <c r="G477" s="51">
        <v>668559</v>
      </c>
      <c r="H477" s="31" t="s">
        <v>25</v>
      </c>
      <c r="I477" s="32">
        <v>0</v>
      </c>
      <c r="J477" s="116">
        <v>0</v>
      </c>
      <c r="K477" s="33">
        <f t="shared" si="57"/>
        <v>0</v>
      </c>
      <c r="L477" s="33">
        <f t="shared" si="57"/>
        <v>0</v>
      </c>
      <c r="M477" s="34">
        <f t="shared" si="57"/>
        <v>0</v>
      </c>
    </row>
    <row r="478" spans="1:13" s="1" customFormat="1" ht="12.75" customHeight="1">
      <c r="A478" s="345">
        <v>60</v>
      </c>
      <c r="B478" s="348" t="s">
        <v>69</v>
      </c>
      <c r="C478" s="351">
        <v>92601</v>
      </c>
      <c r="D478" s="343" t="s">
        <v>68</v>
      </c>
      <c r="E478" s="13"/>
      <c r="F478" s="360">
        <v>2014</v>
      </c>
      <c r="G478" s="14" t="s">
        <v>15</v>
      </c>
      <c r="H478" s="15" t="s">
        <v>38</v>
      </c>
      <c r="I478" s="16"/>
      <c r="J478" s="35">
        <v>10000</v>
      </c>
      <c r="K478" s="35">
        <v>10000</v>
      </c>
      <c r="L478" s="35">
        <f>I478+K478</f>
        <v>10000</v>
      </c>
      <c r="M478" s="23">
        <f>L478/G485</f>
        <v>0.25</v>
      </c>
    </row>
    <row r="479" spans="1:13" s="1" customFormat="1" ht="12.75">
      <c r="A479" s="346"/>
      <c r="B479" s="349"/>
      <c r="C479" s="352"/>
      <c r="D479" s="344"/>
      <c r="E479" s="19"/>
      <c r="F479" s="358"/>
      <c r="G479" s="362">
        <v>40000</v>
      </c>
      <c r="H479" s="20" t="s">
        <v>39</v>
      </c>
      <c r="I479" s="21"/>
      <c r="J479" s="22">
        <v>450000</v>
      </c>
      <c r="K479" s="22"/>
      <c r="L479" s="22"/>
      <c r="M479" s="23"/>
    </row>
    <row r="480" spans="1:13" s="1" customFormat="1" ht="12.75">
      <c r="A480" s="346"/>
      <c r="B480" s="349"/>
      <c r="C480" s="352"/>
      <c r="D480" s="344"/>
      <c r="E480" s="19"/>
      <c r="F480" s="358"/>
      <c r="G480" s="363"/>
      <c r="H480" s="20" t="s">
        <v>18</v>
      </c>
      <c r="I480" s="21"/>
      <c r="J480" s="22"/>
      <c r="K480" s="22"/>
      <c r="L480" s="22"/>
      <c r="M480" s="24"/>
    </row>
    <row r="481" spans="1:13" s="1" customFormat="1" ht="12.75">
      <c r="A481" s="346"/>
      <c r="B481" s="349"/>
      <c r="C481" s="352"/>
      <c r="D481" s="344"/>
      <c r="E481" s="19"/>
      <c r="F481" s="361"/>
      <c r="G481" s="25" t="s">
        <v>19</v>
      </c>
      <c r="H481" s="20" t="s">
        <v>20</v>
      </c>
      <c r="I481" s="21"/>
      <c r="J481" s="22"/>
      <c r="K481" s="22"/>
      <c r="L481" s="22"/>
      <c r="M481" s="24"/>
    </row>
    <row r="482" spans="1:13" s="1" customFormat="1" ht="12.75">
      <c r="A482" s="346"/>
      <c r="B482" s="349"/>
      <c r="C482" s="352"/>
      <c r="D482" s="344"/>
      <c r="E482" s="19"/>
      <c r="F482" s="357">
        <v>2018</v>
      </c>
      <c r="G482" s="362"/>
      <c r="H482" s="20" t="s">
        <v>21</v>
      </c>
      <c r="I482" s="21"/>
      <c r="J482" s="22"/>
      <c r="K482" s="22"/>
      <c r="L482" s="22"/>
      <c r="M482" s="24"/>
    </row>
    <row r="483" spans="1:13" s="1" customFormat="1" ht="12.75">
      <c r="A483" s="346"/>
      <c r="B483" s="349"/>
      <c r="C483" s="352"/>
      <c r="D483" s="344"/>
      <c r="E483" s="19"/>
      <c r="F483" s="358"/>
      <c r="G483" s="363"/>
      <c r="H483" s="20" t="s">
        <v>22</v>
      </c>
      <c r="I483" s="21"/>
      <c r="J483" s="22"/>
      <c r="K483" s="22"/>
      <c r="L483" s="22"/>
      <c r="M483" s="24"/>
    </row>
    <row r="484" spans="1:13" s="1" customFormat="1" ht="12.75">
      <c r="A484" s="346"/>
      <c r="B484" s="349"/>
      <c r="C484" s="352"/>
      <c r="D484" s="344"/>
      <c r="E484" s="19"/>
      <c r="F484" s="358"/>
      <c r="G484" s="25" t="s">
        <v>23</v>
      </c>
      <c r="H484" s="20" t="s">
        <v>24</v>
      </c>
      <c r="I484" s="27">
        <v>0</v>
      </c>
      <c r="J484" s="28">
        <v>10000</v>
      </c>
      <c r="K484" s="28">
        <f aca="true" t="shared" si="58" ref="K484:M485">K478+K480+K482</f>
        <v>10000</v>
      </c>
      <c r="L484" s="28">
        <f t="shared" si="58"/>
        <v>10000</v>
      </c>
      <c r="M484" s="119">
        <f t="shared" si="58"/>
        <v>0.25</v>
      </c>
    </row>
    <row r="485" spans="1:13" s="1" customFormat="1" ht="13.5" thickBot="1">
      <c r="A485" s="347"/>
      <c r="B485" s="350"/>
      <c r="C485" s="353"/>
      <c r="D485" s="365"/>
      <c r="E485" s="38"/>
      <c r="F485" s="359"/>
      <c r="G485" s="30">
        <v>40000</v>
      </c>
      <c r="H485" s="31" t="s">
        <v>25</v>
      </c>
      <c r="I485" s="32">
        <v>0</v>
      </c>
      <c r="J485" s="33">
        <v>450000</v>
      </c>
      <c r="K485" s="33">
        <f t="shared" si="58"/>
        <v>0</v>
      </c>
      <c r="L485" s="33">
        <f t="shared" si="58"/>
        <v>0</v>
      </c>
      <c r="M485" s="34">
        <f t="shared" si="58"/>
        <v>0</v>
      </c>
    </row>
    <row r="486" spans="1:13" ht="12.75">
      <c r="A486" s="288"/>
      <c r="B486" s="103"/>
      <c r="C486" s="104"/>
      <c r="D486" s="105"/>
      <c r="E486" s="105"/>
      <c r="F486" s="106"/>
      <c r="G486" s="107"/>
      <c r="H486" s="108"/>
      <c r="I486" s="109"/>
      <c r="J486" s="139"/>
      <c r="K486" s="109"/>
      <c r="L486" s="109"/>
      <c r="M486" s="123"/>
    </row>
    <row r="487" spans="1:13" ht="12.75">
      <c r="A487" s="406"/>
      <c r="B487" s="407"/>
      <c r="C487" s="408"/>
      <c r="D487" s="409"/>
      <c r="E487" s="110"/>
      <c r="F487" s="111"/>
      <c r="G487" s="107"/>
      <c r="H487" s="108"/>
      <c r="I487" s="109"/>
      <c r="J487" s="139"/>
      <c r="K487" s="109"/>
      <c r="L487" s="109"/>
      <c r="M487" s="123"/>
    </row>
    <row r="488" spans="1:13" ht="12.75">
      <c r="A488" s="406"/>
      <c r="B488" s="407"/>
      <c r="C488" s="408"/>
      <c r="D488" s="409"/>
      <c r="E488" s="110"/>
      <c r="F488" s="393"/>
      <c r="G488" s="107"/>
      <c r="H488" s="108"/>
      <c r="I488" s="112"/>
      <c r="J488" s="140"/>
      <c r="K488" s="112"/>
      <c r="L488" s="112"/>
      <c r="M488" s="124"/>
    </row>
    <row r="489" spans="1:13" ht="13.5" thickBot="1">
      <c r="A489" s="406"/>
      <c r="B489" s="407"/>
      <c r="C489" s="408"/>
      <c r="D489" s="409"/>
      <c r="E489" s="110"/>
      <c r="F489" s="393"/>
      <c r="G489" s="107"/>
      <c r="H489" s="108"/>
      <c r="I489" s="112"/>
      <c r="J489" s="140"/>
      <c r="K489" s="112"/>
      <c r="L489" s="112"/>
      <c r="M489" s="124"/>
    </row>
    <row r="490" spans="1:13" ht="12.75">
      <c r="A490" s="397" t="s">
        <v>142</v>
      </c>
      <c r="B490" s="398"/>
      <c r="C490" s="398"/>
      <c r="D490" s="398"/>
      <c r="E490" s="398"/>
      <c r="F490" s="399"/>
      <c r="G490" s="14" t="s">
        <v>15</v>
      </c>
      <c r="H490" s="64" t="s">
        <v>16</v>
      </c>
      <c r="I490" s="35">
        <f aca="true" t="shared" si="59" ref="I490:L493">SUM(I6,I14,I22,I30,I38,I46,I54,I62,I70,I78,I86,I94,I102,I110,I118,I126,I134,I142,I150,I158,I166,I174,I182,I190,I198,I206,I214,I222,I230,I238)+SUM(I246,I254,I262,I270,I278,I286,I294,I302,I310,I318,I326)+SUM(I334,I342,I350,I358,I366,I374,I382,I390,I398,I406,I414,I422,I430,I438,I446,I454,I462,I470,I478)</f>
        <v>21883873</v>
      </c>
      <c r="J490" s="35">
        <f t="shared" si="59"/>
        <v>22544678</v>
      </c>
      <c r="K490" s="35">
        <f t="shared" si="59"/>
        <v>18616520</v>
      </c>
      <c r="L490" s="35">
        <f t="shared" si="59"/>
        <v>40500393</v>
      </c>
      <c r="M490" s="76">
        <f>L490/G491</f>
        <v>0.5640511464917696</v>
      </c>
    </row>
    <row r="491" spans="1:13" ht="12.75">
      <c r="A491" s="400"/>
      <c r="B491" s="401"/>
      <c r="C491" s="401"/>
      <c r="D491" s="401"/>
      <c r="E491" s="401"/>
      <c r="F491" s="402"/>
      <c r="G491" s="362">
        <f>SUM(G7,G15,G23,G31,G39,G47,G55,G63,G71,G79,G87,G95,G103,G111,G119,G127,G135,G143,G151,G159)+SUM(G167,G175,G183,G191,G199,G207,G215,G223,G231,G239,G247,G255,G263,G271,G279,G287,G295,G303,G311,G319,G327,G335,G343,G351)+SUM(G359,G367,G375,G383,G391,G399,G407,G415,G423,G431,G439,G447,G455,G463,G471,G479)</f>
        <v>71802696</v>
      </c>
      <c r="H491" s="65" t="s">
        <v>17</v>
      </c>
      <c r="I491" s="22">
        <f t="shared" si="59"/>
        <v>0</v>
      </c>
      <c r="J491" s="22">
        <f t="shared" si="59"/>
        <v>470000</v>
      </c>
      <c r="K491" s="22">
        <f t="shared" si="59"/>
        <v>0</v>
      </c>
      <c r="L491" s="22">
        <f t="shared" si="59"/>
        <v>0</v>
      </c>
      <c r="M491" s="23"/>
    </row>
    <row r="492" spans="1:13" ht="12.75">
      <c r="A492" s="400"/>
      <c r="B492" s="401"/>
      <c r="C492" s="401"/>
      <c r="D492" s="401"/>
      <c r="E492" s="401"/>
      <c r="F492" s="402"/>
      <c r="G492" s="394"/>
      <c r="H492" s="65" t="s">
        <v>18</v>
      </c>
      <c r="I492" s="22">
        <f t="shared" si="59"/>
        <v>0</v>
      </c>
      <c r="J492" s="22">
        <f t="shared" si="59"/>
        <v>0</v>
      </c>
      <c r="K492" s="22">
        <f t="shared" si="59"/>
        <v>0</v>
      </c>
      <c r="L492" s="22">
        <f t="shared" si="59"/>
        <v>0</v>
      </c>
      <c r="M492" s="23"/>
    </row>
    <row r="493" spans="1:13" ht="12.75">
      <c r="A493" s="400"/>
      <c r="B493" s="401"/>
      <c r="C493" s="401"/>
      <c r="D493" s="401"/>
      <c r="E493" s="401"/>
      <c r="F493" s="402"/>
      <c r="G493" s="25" t="s">
        <v>19</v>
      </c>
      <c r="H493" s="65" t="s">
        <v>20</v>
      </c>
      <c r="I493" s="22">
        <f t="shared" si="59"/>
        <v>0</v>
      </c>
      <c r="J493" s="22">
        <f t="shared" si="59"/>
        <v>0</v>
      </c>
      <c r="K493" s="22">
        <f t="shared" si="59"/>
        <v>0</v>
      </c>
      <c r="L493" s="22">
        <f t="shared" si="59"/>
        <v>0</v>
      </c>
      <c r="M493" s="23"/>
    </row>
    <row r="494" spans="1:13" ht="12.75">
      <c r="A494" s="400"/>
      <c r="B494" s="401"/>
      <c r="C494" s="401"/>
      <c r="D494" s="401"/>
      <c r="E494" s="401"/>
      <c r="F494" s="402"/>
      <c r="G494" s="362"/>
      <c r="H494" s="65" t="s">
        <v>21</v>
      </c>
      <c r="I494" s="22">
        <f aca="true" t="shared" si="60" ref="I494:L495">SUM(I10,I18,I26,I34,I42,I50,I58,I66,I74,I82,I90,I98,I106,I114,I122,I130,I138,I146,I154,I162,I170,I178,I186,I194,I202,I210,I218,I226,I234,I242)+SUM(I250,I258,I266,I274,I282,I290,I298,I306,I314,I322,I330)+SUM(I338,I346,I354,I362,I370,I378,I386,I394,I402,I410,I418,I426,I434,I442,I450,I458,I466,I474,I482)</f>
        <v>0</v>
      </c>
      <c r="J494" s="22">
        <f t="shared" si="60"/>
        <v>23500</v>
      </c>
      <c r="K494" s="22">
        <f t="shared" si="60"/>
        <v>0</v>
      </c>
      <c r="L494" s="22">
        <f t="shared" si="60"/>
        <v>0</v>
      </c>
      <c r="M494" s="23"/>
    </row>
    <row r="495" spans="1:13" ht="12.75">
      <c r="A495" s="400"/>
      <c r="B495" s="401"/>
      <c r="C495" s="401"/>
      <c r="D495" s="401"/>
      <c r="E495" s="401"/>
      <c r="F495" s="402"/>
      <c r="G495" s="394"/>
      <c r="H495" s="65" t="s">
        <v>22</v>
      </c>
      <c r="I495" s="22">
        <f t="shared" si="60"/>
        <v>0</v>
      </c>
      <c r="J495" s="22">
        <f t="shared" si="60"/>
        <v>10176612.11</v>
      </c>
      <c r="K495" s="22">
        <f t="shared" si="60"/>
        <v>0</v>
      </c>
      <c r="L495" s="22">
        <f t="shared" si="60"/>
        <v>0</v>
      </c>
      <c r="M495" s="23"/>
    </row>
    <row r="496" spans="1:13" ht="12.75">
      <c r="A496" s="400"/>
      <c r="B496" s="401"/>
      <c r="C496" s="401"/>
      <c r="D496" s="401"/>
      <c r="E496" s="401"/>
      <c r="F496" s="402"/>
      <c r="G496" s="25" t="s">
        <v>23</v>
      </c>
      <c r="H496" s="65" t="s">
        <v>24</v>
      </c>
      <c r="I496" s="43">
        <f aca="true" t="shared" si="61" ref="I496:L497">SUM(I490,I492,I494)</f>
        <v>21883873</v>
      </c>
      <c r="J496" s="43">
        <f t="shared" si="61"/>
        <v>22568178</v>
      </c>
      <c r="K496" s="43">
        <f t="shared" si="61"/>
        <v>18616520</v>
      </c>
      <c r="L496" s="43">
        <f t="shared" si="61"/>
        <v>40500393</v>
      </c>
      <c r="M496" s="292">
        <f>L496/G491</f>
        <v>0.5640511464917696</v>
      </c>
    </row>
    <row r="497" spans="1:13" ht="13.5" thickBot="1">
      <c r="A497" s="403"/>
      <c r="B497" s="404"/>
      <c r="C497" s="404"/>
      <c r="D497" s="404"/>
      <c r="E497" s="404"/>
      <c r="F497" s="405"/>
      <c r="G497" s="30">
        <f>SUM(G491)</f>
        <v>71802696</v>
      </c>
      <c r="H497" s="66" t="s">
        <v>25</v>
      </c>
      <c r="I497" s="67">
        <f t="shared" si="61"/>
        <v>0</v>
      </c>
      <c r="J497" s="67">
        <f t="shared" si="61"/>
        <v>10646612.11</v>
      </c>
      <c r="K497" s="67">
        <f t="shared" si="61"/>
        <v>0</v>
      </c>
      <c r="L497" s="67">
        <f t="shared" si="61"/>
        <v>0</v>
      </c>
      <c r="M497" s="293"/>
    </row>
    <row r="500" ht="12.75">
      <c r="G500" s="70"/>
    </row>
  </sheetData>
  <sheetProtection/>
  <mergeCells count="492">
    <mergeCell ref="B134:B141"/>
    <mergeCell ref="C134:C141"/>
    <mergeCell ref="D134:D141"/>
    <mergeCell ref="F134:F137"/>
    <mergeCell ref="A398:A405"/>
    <mergeCell ref="B398:B405"/>
    <mergeCell ref="C398:C405"/>
    <mergeCell ref="D398:D405"/>
    <mergeCell ref="A490:F497"/>
    <mergeCell ref="F470:F473"/>
    <mergeCell ref="A470:A477"/>
    <mergeCell ref="B470:B477"/>
    <mergeCell ref="C470:C477"/>
    <mergeCell ref="D470:D477"/>
    <mergeCell ref="A487:A489"/>
    <mergeCell ref="B487:B489"/>
    <mergeCell ref="C487:C489"/>
    <mergeCell ref="D487:D489"/>
    <mergeCell ref="C94:C101"/>
    <mergeCell ref="C102:C109"/>
    <mergeCell ref="D94:D101"/>
    <mergeCell ref="C110:C117"/>
    <mergeCell ref="D110:D117"/>
    <mergeCell ref="D102:D109"/>
    <mergeCell ref="A86:A93"/>
    <mergeCell ref="B86:B93"/>
    <mergeCell ref="C86:C93"/>
    <mergeCell ref="D86:D93"/>
    <mergeCell ref="G471:G472"/>
    <mergeCell ref="F474:F477"/>
    <mergeCell ref="G474:G475"/>
    <mergeCell ref="F90:F93"/>
    <mergeCell ref="G439:G440"/>
    <mergeCell ref="G442:G443"/>
    <mergeCell ref="G351:G352"/>
    <mergeCell ref="F354:F357"/>
    <mergeCell ref="G354:G355"/>
    <mergeCell ref="F138:F141"/>
    <mergeCell ref="D198:D205"/>
    <mergeCell ref="D214:D221"/>
    <mergeCell ref="C342:C349"/>
    <mergeCell ref="D342:D349"/>
    <mergeCell ref="C334:C341"/>
    <mergeCell ref="C230:C237"/>
    <mergeCell ref="C246:C253"/>
    <mergeCell ref="D206:D213"/>
    <mergeCell ref="D278:D285"/>
    <mergeCell ref="D270:D277"/>
    <mergeCell ref="D246:D253"/>
    <mergeCell ref="F438:F441"/>
    <mergeCell ref="F274:F277"/>
    <mergeCell ref="C438:C445"/>
    <mergeCell ref="D438:D445"/>
    <mergeCell ref="F410:F413"/>
    <mergeCell ref="F398:F401"/>
    <mergeCell ref="F262:F265"/>
    <mergeCell ref="F346:F349"/>
    <mergeCell ref="F250:F253"/>
    <mergeCell ref="F442:F445"/>
    <mergeCell ref="F22:F25"/>
    <mergeCell ref="G23:G24"/>
    <mergeCell ref="F26:F29"/>
    <mergeCell ref="G26:G27"/>
    <mergeCell ref="G210:G211"/>
    <mergeCell ref="F230:F233"/>
    <mergeCell ref="G338:G339"/>
    <mergeCell ref="G178:G179"/>
    <mergeCell ref="G58:G59"/>
    <mergeCell ref="F18:F21"/>
    <mergeCell ref="G18:G19"/>
    <mergeCell ref="F86:F89"/>
    <mergeCell ref="G274:G275"/>
    <mergeCell ref="G271:G272"/>
    <mergeCell ref="F270:F273"/>
    <mergeCell ref="G103:G104"/>
    <mergeCell ref="F106:F109"/>
    <mergeCell ref="G106:G107"/>
    <mergeCell ref="F94:F97"/>
    <mergeCell ref="D174:D181"/>
    <mergeCell ref="D334:D341"/>
    <mergeCell ref="G114:G115"/>
    <mergeCell ref="G183:G184"/>
    <mergeCell ref="G239:G240"/>
    <mergeCell ref="D158:D165"/>
    <mergeCell ref="D150:D157"/>
    <mergeCell ref="D142:D149"/>
    <mergeCell ref="D230:D237"/>
    <mergeCell ref="G167:G168"/>
    <mergeCell ref="B166:B173"/>
    <mergeCell ref="A198:A205"/>
    <mergeCell ref="A230:A237"/>
    <mergeCell ref="B230:B237"/>
    <mergeCell ref="A190:A197"/>
    <mergeCell ref="A118:A125"/>
    <mergeCell ref="A126:A133"/>
    <mergeCell ref="A134:A141"/>
    <mergeCell ref="A174:A181"/>
    <mergeCell ref="A142:A149"/>
    <mergeCell ref="A150:A157"/>
    <mergeCell ref="A166:A173"/>
    <mergeCell ref="A110:A117"/>
    <mergeCell ref="A102:A109"/>
    <mergeCell ref="B102:B109"/>
    <mergeCell ref="B94:B101"/>
    <mergeCell ref="A358:A365"/>
    <mergeCell ref="B358:B365"/>
    <mergeCell ref="C350:C357"/>
    <mergeCell ref="A222:A229"/>
    <mergeCell ref="B222:B229"/>
    <mergeCell ref="C358:C365"/>
    <mergeCell ref="A246:A253"/>
    <mergeCell ref="B246:B253"/>
    <mergeCell ref="B302:B309"/>
    <mergeCell ref="C302:C309"/>
    <mergeCell ref="B374:B381"/>
    <mergeCell ref="G370:G371"/>
    <mergeCell ref="G375:G376"/>
    <mergeCell ref="F378:F381"/>
    <mergeCell ref="G378:G379"/>
    <mergeCell ref="F374:F377"/>
    <mergeCell ref="D350:D357"/>
    <mergeCell ref="G362:G363"/>
    <mergeCell ref="F350:F353"/>
    <mergeCell ref="F358:F361"/>
    <mergeCell ref="D358:D365"/>
    <mergeCell ref="A462:A469"/>
    <mergeCell ref="A350:A357"/>
    <mergeCell ref="B350:B357"/>
    <mergeCell ref="A438:A445"/>
    <mergeCell ref="B438:B445"/>
    <mergeCell ref="B406:B413"/>
    <mergeCell ref="A414:A421"/>
    <mergeCell ref="B366:B373"/>
    <mergeCell ref="A406:A413"/>
    <mergeCell ref="A374:A381"/>
    <mergeCell ref="C142:C149"/>
    <mergeCell ref="A158:A165"/>
    <mergeCell ref="B158:B165"/>
    <mergeCell ref="C150:C157"/>
    <mergeCell ref="B150:B157"/>
    <mergeCell ref="G15:G16"/>
    <mergeCell ref="A3:M3"/>
    <mergeCell ref="F202:F205"/>
    <mergeCell ref="G202:G203"/>
    <mergeCell ref="F38:F41"/>
    <mergeCell ref="F174:F177"/>
    <mergeCell ref="F114:F117"/>
    <mergeCell ref="G90:G91"/>
    <mergeCell ref="C158:C165"/>
    <mergeCell ref="B142:B149"/>
    <mergeCell ref="C206:C213"/>
    <mergeCell ref="A214:A221"/>
    <mergeCell ref="A206:A213"/>
    <mergeCell ref="B206:B213"/>
    <mergeCell ref="C174:C181"/>
    <mergeCell ref="B198:B205"/>
    <mergeCell ref="C198:C205"/>
    <mergeCell ref="B174:B181"/>
    <mergeCell ref="B190:B197"/>
    <mergeCell ref="C190:C197"/>
    <mergeCell ref="G242:G243"/>
    <mergeCell ref="F266:F269"/>
    <mergeCell ref="F98:F101"/>
    <mergeCell ref="G111:G112"/>
    <mergeCell ref="F102:F105"/>
    <mergeCell ref="G231:G232"/>
    <mergeCell ref="G159:G160"/>
    <mergeCell ref="G162:G163"/>
    <mergeCell ref="G175:G176"/>
    <mergeCell ref="G207:G208"/>
    <mergeCell ref="G234:G235"/>
    <mergeCell ref="G215:G216"/>
    <mergeCell ref="G223:G224"/>
    <mergeCell ref="G226:G227"/>
    <mergeCell ref="G415:G416"/>
    <mergeCell ref="F418:F421"/>
    <mergeCell ref="G418:G419"/>
    <mergeCell ref="G343:G344"/>
    <mergeCell ref="G359:G360"/>
    <mergeCell ref="F362:F365"/>
    <mergeCell ref="F366:F369"/>
    <mergeCell ref="F370:F373"/>
    <mergeCell ref="G407:G408"/>
    <mergeCell ref="G367:G368"/>
    <mergeCell ref="D222:D229"/>
    <mergeCell ref="C238:C245"/>
    <mergeCell ref="F238:F241"/>
    <mergeCell ref="F210:F213"/>
    <mergeCell ref="F234:F237"/>
    <mergeCell ref="F222:F225"/>
    <mergeCell ref="F218:F221"/>
    <mergeCell ref="F226:F229"/>
    <mergeCell ref="F242:F245"/>
    <mergeCell ref="D238:D245"/>
    <mergeCell ref="F170:F173"/>
    <mergeCell ref="D166:D173"/>
    <mergeCell ref="F162:F165"/>
    <mergeCell ref="F158:F161"/>
    <mergeCell ref="F166:F169"/>
    <mergeCell ref="D462:D469"/>
    <mergeCell ref="C366:C373"/>
    <mergeCell ref="D366:D373"/>
    <mergeCell ref="C462:C469"/>
    <mergeCell ref="C414:C421"/>
    <mergeCell ref="C406:C413"/>
    <mergeCell ref="D406:D413"/>
    <mergeCell ref="D414:D421"/>
    <mergeCell ref="C374:C381"/>
    <mergeCell ref="D374:D381"/>
    <mergeCell ref="B462:B469"/>
    <mergeCell ref="A238:A245"/>
    <mergeCell ref="B238:B245"/>
    <mergeCell ref="A342:A349"/>
    <mergeCell ref="A334:A341"/>
    <mergeCell ref="B334:B341"/>
    <mergeCell ref="B342:B349"/>
    <mergeCell ref="A366:A373"/>
    <mergeCell ref="B414:B421"/>
    <mergeCell ref="A302:A309"/>
    <mergeCell ref="F414:F417"/>
    <mergeCell ref="G39:G40"/>
    <mergeCell ref="F42:F45"/>
    <mergeCell ref="G42:G43"/>
    <mergeCell ref="G95:G96"/>
    <mergeCell ref="G74:G75"/>
    <mergeCell ref="G87:G88"/>
    <mergeCell ref="G50:G51"/>
    <mergeCell ref="G79:G80"/>
    <mergeCell ref="G194:G195"/>
    <mergeCell ref="G55:G56"/>
    <mergeCell ref="F58:F61"/>
    <mergeCell ref="G410:G411"/>
    <mergeCell ref="F206:F209"/>
    <mergeCell ref="F110:F113"/>
    <mergeCell ref="F198:F201"/>
    <mergeCell ref="F118:F121"/>
    <mergeCell ref="F178:F181"/>
    <mergeCell ref="F154:F157"/>
    <mergeCell ref="F146:F149"/>
    <mergeCell ref="F406:F409"/>
    <mergeCell ref="F382:F385"/>
    <mergeCell ref="G386:G387"/>
    <mergeCell ref="G263:G264"/>
    <mergeCell ref="G399:G400"/>
    <mergeCell ref="F402:F405"/>
    <mergeCell ref="G402:G403"/>
    <mergeCell ref="G346:G347"/>
    <mergeCell ref="F334:F337"/>
    <mergeCell ref="F342:F345"/>
    <mergeCell ref="G463:G464"/>
    <mergeCell ref="F466:F469"/>
    <mergeCell ref="G466:G467"/>
    <mergeCell ref="F462:F465"/>
    <mergeCell ref="F338:F341"/>
    <mergeCell ref="G335:G336"/>
    <mergeCell ref="G279:G280"/>
    <mergeCell ref="G119:G120"/>
    <mergeCell ref="G122:G123"/>
    <mergeCell ref="G146:G147"/>
    <mergeCell ref="G143:G144"/>
    <mergeCell ref="G154:G155"/>
    <mergeCell ref="G199:G200"/>
    <mergeCell ref="G170:G171"/>
    <mergeCell ref="A38:A45"/>
    <mergeCell ref="F14:F17"/>
    <mergeCell ref="B126:B133"/>
    <mergeCell ref="C126:C133"/>
    <mergeCell ref="A14:A21"/>
    <mergeCell ref="B14:B21"/>
    <mergeCell ref="C14:C21"/>
    <mergeCell ref="D14:D21"/>
    <mergeCell ref="F70:F73"/>
    <mergeCell ref="A94:A101"/>
    <mergeCell ref="D38:D45"/>
    <mergeCell ref="C38:C45"/>
    <mergeCell ref="D46:D53"/>
    <mergeCell ref="G250:G251"/>
    <mergeCell ref="F46:F49"/>
    <mergeCell ref="G47:G48"/>
    <mergeCell ref="F50:F53"/>
    <mergeCell ref="G82:G83"/>
    <mergeCell ref="G63:G64"/>
    <mergeCell ref="G66:G67"/>
    <mergeCell ref="F54:F57"/>
    <mergeCell ref="F142:F145"/>
    <mergeCell ref="G151:G152"/>
    <mergeCell ref="G135:G136"/>
    <mergeCell ref="G138:G139"/>
    <mergeCell ref="F150:F153"/>
    <mergeCell ref="G127:G128"/>
    <mergeCell ref="F130:F133"/>
    <mergeCell ref="G130:G131"/>
    <mergeCell ref="F126:F129"/>
    <mergeCell ref="A182:A189"/>
    <mergeCell ref="B182:B189"/>
    <mergeCell ref="C182:C189"/>
    <mergeCell ref="G71:G72"/>
    <mergeCell ref="D118:D125"/>
    <mergeCell ref="F74:F77"/>
    <mergeCell ref="F82:F85"/>
    <mergeCell ref="F122:F125"/>
    <mergeCell ref="D70:D77"/>
    <mergeCell ref="G98:G99"/>
    <mergeCell ref="G191:G192"/>
    <mergeCell ref="G186:G187"/>
    <mergeCell ref="F186:F189"/>
    <mergeCell ref="D190:D197"/>
    <mergeCell ref="F488:F489"/>
    <mergeCell ref="G491:G492"/>
    <mergeCell ref="G494:G495"/>
    <mergeCell ref="B38:B45"/>
    <mergeCell ref="F78:F81"/>
    <mergeCell ref="B62:B69"/>
    <mergeCell ref="C62:C69"/>
    <mergeCell ref="D62:D69"/>
    <mergeCell ref="F62:F65"/>
    <mergeCell ref="F66:F69"/>
    <mergeCell ref="D54:D61"/>
    <mergeCell ref="D78:D85"/>
    <mergeCell ref="F246:F249"/>
    <mergeCell ref="G255:G256"/>
    <mergeCell ref="F194:F197"/>
    <mergeCell ref="G218:G219"/>
    <mergeCell ref="F214:F217"/>
    <mergeCell ref="G247:G248"/>
    <mergeCell ref="F182:F185"/>
    <mergeCell ref="F190:F193"/>
    <mergeCell ref="F258:F261"/>
    <mergeCell ref="G258:G259"/>
    <mergeCell ref="F254:F257"/>
    <mergeCell ref="F282:F285"/>
    <mergeCell ref="G282:G283"/>
    <mergeCell ref="F278:F281"/>
    <mergeCell ref="G266:G267"/>
    <mergeCell ref="A278:A285"/>
    <mergeCell ref="B278:B285"/>
    <mergeCell ref="C278:C285"/>
    <mergeCell ref="G287:G288"/>
    <mergeCell ref="A286:A293"/>
    <mergeCell ref="B286:B293"/>
    <mergeCell ref="C286:C293"/>
    <mergeCell ref="D286:D293"/>
    <mergeCell ref="F290:F293"/>
    <mergeCell ref="G290:G291"/>
    <mergeCell ref="F286:F289"/>
    <mergeCell ref="D302:D309"/>
    <mergeCell ref="G303:G304"/>
    <mergeCell ref="F306:F309"/>
    <mergeCell ref="G306:G307"/>
    <mergeCell ref="F302:F305"/>
    <mergeCell ref="A310:A317"/>
    <mergeCell ref="B310:B317"/>
    <mergeCell ref="C310:C317"/>
    <mergeCell ref="D310:D317"/>
    <mergeCell ref="D318:D325"/>
    <mergeCell ref="G311:G312"/>
    <mergeCell ref="F314:F317"/>
    <mergeCell ref="G314:G315"/>
    <mergeCell ref="F310:F313"/>
    <mergeCell ref="G319:G320"/>
    <mergeCell ref="F322:F325"/>
    <mergeCell ref="G322:G323"/>
    <mergeCell ref="F318:F321"/>
    <mergeCell ref="G383:G384"/>
    <mergeCell ref="F386:F389"/>
    <mergeCell ref="C166:C173"/>
    <mergeCell ref="D182:D189"/>
    <mergeCell ref="G295:G296"/>
    <mergeCell ref="G298:G299"/>
    <mergeCell ref="F326:F329"/>
    <mergeCell ref="G327:G328"/>
    <mergeCell ref="F330:F333"/>
    <mergeCell ref="G330:G331"/>
    <mergeCell ref="A382:A389"/>
    <mergeCell ref="B382:B389"/>
    <mergeCell ref="C382:C389"/>
    <mergeCell ref="D382:D389"/>
    <mergeCell ref="A318:A325"/>
    <mergeCell ref="B318:B325"/>
    <mergeCell ref="C318:C325"/>
    <mergeCell ref="A262:A269"/>
    <mergeCell ref="A270:A277"/>
    <mergeCell ref="B270:B277"/>
    <mergeCell ref="C270:C277"/>
    <mergeCell ref="B262:B269"/>
    <mergeCell ref="C262:C269"/>
    <mergeCell ref="A294:A301"/>
    <mergeCell ref="B54:B61"/>
    <mergeCell ref="C54:C61"/>
    <mergeCell ref="D262:D269"/>
    <mergeCell ref="B254:B261"/>
    <mergeCell ref="C254:C261"/>
    <mergeCell ref="D254:D261"/>
    <mergeCell ref="C222:C229"/>
    <mergeCell ref="D126:D133"/>
    <mergeCell ref="C214:C221"/>
    <mergeCell ref="C118:C125"/>
    <mergeCell ref="A254:A261"/>
    <mergeCell ref="A46:A53"/>
    <mergeCell ref="B46:B53"/>
    <mergeCell ref="C46:C53"/>
    <mergeCell ref="A78:A85"/>
    <mergeCell ref="B110:B117"/>
    <mergeCell ref="B214:B221"/>
    <mergeCell ref="B118:B125"/>
    <mergeCell ref="B78:B85"/>
    <mergeCell ref="C78:C85"/>
    <mergeCell ref="A22:A29"/>
    <mergeCell ref="B22:B29"/>
    <mergeCell ref="C22:C29"/>
    <mergeCell ref="B70:B77"/>
    <mergeCell ref="C70:C77"/>
    <mergeCell ref="A30:A37"/>
    <mergeCell ref="B30:B37"/>
    <mergeCell ref="C30:C37"/>
    <mergeCell ref="A62:A69"/>
    <mergeCell ref="A54:A61"/>
    <mergeCell ref="D22:D29"/>
    <mergeCell ref="A454:A461"/>
    <mergeCell ref="B454:B461"/>
    <mergeCell ref="C454:C461"/>
    <mergeCell ref="D454:D461"/>
    <mergeCell ref="A430:A437"/>
    <mergeCell ref="B430:B437"/>
    <mergeCell ref="C430:C437"/>
    <mergeCell ref="D430:D437"/>
    <mergeCell ref="A70:A77"/>
    <mergeCell ref="G455:G456"/>
    <mergeCell ref="F458:F461"/>
    <mergeCell ref="G458:G459"/>
    <mergeCell ref="F454:F457"/>
    <mergeCell ref="G431:G432"/>
    <mergeCell ref="F434:F437"/>
    <mergeCell ref="G434:G435"/>
    <mergeCell ref="F430:F433"/>
    <mergeCell ref="B294:B301"/>
    <mergeCell ref="C294:C301"/>
    <mergeCell ref="D294:D301"/>
    <mergeCell ref="F294:F297"/>
    <mergeCell ref="F298:F301"/>
    <mergeCell ref="A326:A333"/>
    <mergeCell ref="B326:B333"/>
    <mergeCell ref="C326:C333"/>
    <mergeCell ref="D326:D333"/>
    <mergeCell ref="A390:A397"/>
    <mergeCell ref="B390:B397"/>
    <mergeCell ref="C390:C397"/>
    <mergeCell ref="D390:D397"/>
    <mergeCell ref="F390:F393"/>
    <mergeCell ref="G391:G392"/>
    <mergeCell ref="F394:F397"/>
    <mergeCell ref="G394:G395"/>
    <mergeCell ref="F30:F33"/>
    <mergeCell ref="G31:G32"/>
    <mergeCell ref="F34:F37"/>
    <mergeCell ref="G34:G35"/>
    <mergeCell ref="A2:M2"/>
    <mergeCell ref="F478:F481"/>
    <mergeCell ref="G479:G480"/>
    <mergeCell ref="F482:F485"/>
    <mergeCell ref="G482:G483"/>
    <mergeCell ref="A478:A485"/>
    <mergeCell ref="B478:B485"/>
    <mergeCell ref="C478:C485"/>
    <mergeCell ref="D478:D485"/>
    <mergeCell ref="D30:D37"/>
    <mergeCell ref="A6:A13"/>
    <mergeCell ref="B6:B13"/>
    <mergeCell ref="C6:C13"/>
    <mergeCell ref="D6:D13"/>
    <mergeCell ref="E6:E13"/>
    <mergeCell ref="F6:F9"/>
    <mergeCell ref="G7:G8"/>
    <mergeCell ref="F10:F13"/>
    <mergeCell ref="G10:G11"/>
    <mergeCell ref="A446:A453"/>
    <mergeCell ref="B446:B453"/>
    <mergeCell ref="C446:C453"/>
    <mergeCell ref="D446:D453"/>
    <mergeCell ref="F446:F449"/>
    <mergeCell ref="G447:G448"/>
    <mergeCell ref="F450:F453"/>
    <mergeCell ref="G450:G451"/>
    <mergeCell ref="AL422:AL429"/>
    <mergeCell ref="G423:G424"/>
    <mergeCell ref="F426:F429"/>
    <mergeCell ref="G426:G427"/>
    <mergeCell ref="F422:F425"/>
    <mergeCell ref="D422:D429"/>
    <mergeCell ref="A422:A429"/>
    <mergeCell ref="B422:B429"/>
    <mergeCell ref="C422:C429"/>
  </mergeCells>
  <printOptions/>
  <pageMargins left="0.72" right="0.63" top="0.49" bottom="0.61" header="0.1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90"/>
  <sheetViews>
    <sheetView zoomScaleSheetLayoutView="100" workbookViewId="0" topLeftCell="A1">
      <pane xSplit="9" ySplit="4" topLeftCell="J29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L317" sqref="L317"/>
    </sheetView>
  </sheetViews>
  <sheetFormatPr defaultColWidth="9.00390625" defaultRowHeight="12.75"/>
  <cols>
    <col min="1" max="1" width="3.25390625" style="1" customWidth="1"/>
    <col min="2" max="2" width="27.75390625" style="1" customWidth="1"/>
    <col min="3" max="3" width="9.125" style="2" customWidth="1"/>
    <col min="4" max="4" width="13.00390625" style="2" customWidth="1"/>
    <col min="5" max="5" width="9.375" style="2" hidden="1" customWidth="1"/>
    <col min="6" max="6" width="12.875" style="2" customWidth="1"/>
    <col min="7" max="7" width="11.625" style="1" customWidth="1"/>
    <col min="8" max="8" width="14.25390625" style="1" customWidth="1"/>
    <col min="9" max="9" width="9.625" style="1" customWidth="1"/>
    <col min="10" max="10" width="11.00390625" style="1" hidden="1" customWidth="1"/>
    <col min="11" max="11" width="9.625" style="1" bestFit="1" customWidth="1"/>
    <col min="12" max="12" width="9.25390625" style="1" customWidth="1"/>
    <col min="13" max="13" width="9.25390625" style="1" bestFit="1" customWidth="1"/>
    <col min="14" max="16384" width="9.125" style="1" customWidth="1"/>
  </cols>
  <sheetData>
    <row r="1" ht="12.75">
      <c r="M1" s="3" t="s">
        <v>262</v>
      </c>
    </row>
    <row r="2" spans="1:13" ht="12.75">
      <c r="A2" s="364" t="s">
        <v>256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37" ht="13.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6"/>
      <c r="K3" s="396"/>
      <c r="L3" s="396"/>
      <c r="M3" s="39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13" ht="45" customHeight="1" thickBot="1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7" t="s">
        <v>6</v>
      </c>
      <c r="H4" s="7" t="s">
        <v>7</v>
      </c>
      <c r="I4" s="10" t="s">
        <v>8</v>
      </c>
      <c r="J4" s="11" t="s">
        <v>9</v>
      </c>
      <c r="K4" s="10" t="s">
        <v>10</v>
      </c>
      <c r="L4" s="10" t="s">
        <v>11</v>
      </c>
      <c r="M4" s="8" t="s">
        <v>12</v>
      </c>
    </row>
    <row r="5" spans="1:13" ht="13.5" thickBot="1">
      <c r="A5" s="11">
        <v>1</v>
      </c>
      <c r="B5" s="9">
        <v>2</v>
      </c>
      <c r="C5" s="9">
        <v>3</v>
      </c>
      <c r="D5" s="9">
        <v>4</v>
      </c>
      <c r="E5" s="9"/>
      <c r="F5" s="9">
        <v>5</v>
      </c>
      <c r="G5" s="9">
        <v>6</v>
      </c>
      <c r="H5" s="9">
        <v>7</v>
      </c>
      <c r="I5" s="10">
        <v>8</v>
      </c>
      <c r="J5" s="12">
        <v>9</v>
      </c>
      <c r="K5" s="8">
        <v>10</v>
      </c>
      <c r="L5" s="8">
        <v>11</v>
      </c>
      <c r="M5" s="12">
        <v>12</v>
      </c>
    </row>
    <row r="6" spans="1:13" ht="12.75">
      <c r="A6" s="345">
        <v>1</v>
      </c>
      <c r="B6" s="348" t="s">
        <v>13</v>
      </c>
      <c r="C6" s="351">
        <v>60004</v>
      </c>
      <c r="D6" s="343" t="s">
        <v>144</v>
      </c>
      <c r="E6" s="343" t="s">
        <v>14</v>
      </c>
      <c r="F6" s="360">
        <v>2008</v>
      </c>
      <c r="G6" s="14" t="s">
        <v>15</v>
      </c>
      <c r="H6" s="15" t="s">
        <v>16</v>
      </c>
      <c r="I6" s="16"/>
      <c r="J6" s="17"/>
      <c r="K6" s="17"/>
      <c r="L6" s="17"/>
      <c r="M6" s="18"/>
    </row>
    <row r="7" spans="1:13" ht="12.75">
      <c r="A7" s="346"/>
      <c r="B7" s="349"/>
      <c r="C7" s="352"/>
      <c r="D7" s="344"/>
      <c r="E7" s="344"/>
      <c r="F7" s="358"/>
      <c r="G7" s="362">
        <v>0</v>
      </c>
      <c r="H7" s="20" t="s">
        <v>17</v>
      </c>
      <c r="I7" s="21">
        <v>5105788</v>
      </c>
      <c r="J7" s="22">
        <v>65000</v>
      </c>
      <c r="K7" s="22">
        <v>3652</v>
      </c>
      <c r="L7" s="22">
        <f>I7+K7</f>
        <v>5109440</v>
      </c>
      <c r="M7" s="23">
        <f>L7/G13</f>
        <v>0.9881356574665215</v>
      </c>
    </row>
    <row r="8" spans="1:13" ht="10.5" customHeight="1">
      <c r="A8" s="346"/>
      <c r="B8" s="349"/>
      <c r="C8" s="352"/>
      <c r="D8" s="344"/>
      <c r="E8" s="344"/>
      <c r="F8" s="358"/>
      <c r="G8" s="363"/>
      <c r="H8" s="20" t="s">
        <v>18</v>
      </c>
      <c r="I8" s="21"/>
      <c r="J8" s="22"/>
      <c r="K8" s="22"/>
      <c r="L8" s="22"/>
      <c r="M8" s="24"/>
    </row>
    <row r="9" spans="1:13" ht="11.25" customHeight="1">
      <c r="A9" s="346"/>
      <c r="B9" s="349"/>
      <c r="C9" s="352"/>
      <c r="D9" s="344"/>
      <c r="E9" s="344"/>
      <c r="F9" s="361"/>
      <c r="G9" s="25" t="s">
        <v>19</v>
      </c>
      <c r="H9" s="20" t="s">
        <v>20</v>
      </c>
      <c r="I9" s="21"/>
      <c r="J9" s="22"/>
      <c r="K9" s="22"/>
      <c r="L9" s="22"/>
      <c r="M9" s="24"/>
    </row>
    <row r="10" spans="1:13" ht="12.75">
      <c r="A10" s="346"/>
      <c r="B10" s="349"/>
      <c r="C10" s="352"/>
      <c r="D10" s="344"/>
      <c r="E10" s="344"/>
      <c r="F10" s="357">
        <v>2014</v>
      </c>
      <c r="G10" s="362">
        <v>5170788</v>
      </c>
      <c r="H10" s="20" t="s">
        <v>21</v>
      </c>
      <c r="I10" s="21"/>
      <c r="J10" s="22"/>
      <c r="K10" s="22"/>
      <c r="L10" s="22"/>
      <c r="M10" s="24"/>
    </row>
    <row r="11" spans="1:15" ht="12.75">
      <c r="A11" s="346"/>
      <c r="B11" s="349"/>
      <c r="C11" s="352"/>
      <c r="D11" s="344"/>
      <c r="E11" s="344"/>
      <c r="F11" s="358"/>
      <c r="G11" s="363"/>
      <c r="H11" s="20" t="s">
        <v>22</v>
      </c>
      <c r="I11" s="21"/>
      <c r="J11" s="22"/>
      <c r="K11" s="22"/>
      <c r="L11" s="22"/>
      <c r="M11" s="24"/>
      <c r="O11" s="26"/>
    </row>
    <row r="12" spans="1:13" ht="12.75">
      <c r="A12" s="346"/>
      <c r="B12" s="349"/>
      <c r="C12" s="352"/>
      <c r="D12" s="344"/>
      <c r="E12" s="344"/>
      <c r="F12" s="358"/>
      <c r="G12" s="25" t="s">
        <v>23</v>
      </c>
      <c r="H12" s="20" t="s">
        <v>24</v>
      </c>
      <c r="I12" s="27">
        <v>0</v>
      </c>
      <c r="J12" s="28">
        <v>0</v>
      </c>
      <c r="K12" s="28">
        <f aca="true" t="shared" si="0" ref="K12:M13">K6+K8+K10</f>
        <v>0</v>
      </c>
      <c r="L12" s="28">
        <f t="shared" si="0"/>
        <v>0</v>
      </c>
      <c r="M12" s="29">
        <f t="shared" si="0"/>
        <v>0</v>
      </c>
    </row>
    <row r="13" spans="1:13" ht="13.5" thickBot="1">
      <c r="A13" s="347"/>
      <c r="B13" s="350"/>
      <c r="C13" s="353"/>
      <c r="D13" s="344"/>
      <c r="E13" s="344"/>
      <c r="F13" s="359"/>
      <c r="G13" s="30">
        <v>5170788</v>
      </c>
      <c r="H13" s="31" t="s">
        <v>25</v>
      </c>
      <c r="I13" s="32">
        <v>5105788</v>
      </c>
      <c r="J13" s="33">
        <v>65000</v>
      </c>
      <c r="K13" s="33">
        <f t="shared" si="0"/>
        <v>3652</v>
      </c>
      <c r="L13" s="33">
        <f t="shared" si="0"/>
        <v>5109440</v>
      </c>
      <c r="M13" s="34">
        <f t="shared" si="0"/>
        <v>0.9881356574665215</v>
      </c>
    </row>
    <row r="14" spans="1:13" ht="12.75" customHeight="1">
      <c r="A14" s="345">
        <v>2</v>
      </c>
      <c r="B14" s="348" t="s">
        <v>26</v>
      </c>
      <c r="C14" s="351">
        <v>60004</v>
      </c>
      <c r="D14" s="343" t="s">
        <v>144</v>
      </c>
      <c r="E14" s="343" t="s">
        <v>14</v>
      </c>
      <c r="F14" s="358">
        <v>2014</v>
      </c>
      <c r="G14" s="14" t="s">
        <v>15</v>
      </c>
      <c r="H14" s="15" t="s">
        <v>16</v>
      </c>
      <c r="I14" s="16"/>
      <c r="J14" s="35"/>
      <c r="K14" s="35"/>
      <c r="L14" s="35"/>
      <c r="M14" s="18"/>
    </row>
    <row r="15" spans="1:13" ht="12.75">
      <c r="A15" s="346"/>
      <c r="B15" s="349"/>
      <c r="C15" s="352"/>
      <c r="D15" s="344"/>
      <c r="E15" s="344"/>
      <c r="F15" s="358"/>
      <c r="G15" s="362">
        <v>0</v>
      </c>
      <c r="H15" s="20" t="s">
        <v>17</v>
      </c>
      <c r="I15" s="21"/>
      <c r="J15" s="22">
        <v>500000</v>
      </c>
      <c r="K15" s="22">
        <v>0</v>
      </c>
      <c r="L15" s="22">
        <f>I15+K15</f>
        <v>0</v>
      </c>
      <c r="M15" s="24"/>
    </row>
    <row r="16" spans="1:13" ht="10.5" customHeight="1">
      <c r="A16" s="346"/>
      <c r="B16" s="349"/>
      <c r="C16" s="352"/>
      <c r="D16" s="344"/>
      <c r="E16" s="344"/>
      <c r="F16" s="358"/>
      <c r="G16" s="363"/>
      <c r="H16" s="20" t="s">
        <v>18</v>
      </c>
      <c r="I16" s="21"/>
      <c r="J16" s="22"/>
      <c r="K16" s="22"/>
      <c r="L16" s="22"/>
      <c r="M16" s="24"/>
    </row>
    <row r="17" spans="1:13" ht="12.75">
      <c r="A17" s="346"/>
      <c r="B17" s="349"/>
      <c r="C17" s="352"/>
      <c r="D17" s="344"/>
      <c r="E17" s="344"/>
      <c r="F17" s="361"/>
      <c r="G17" s="25" t="s">
        <v>19</v>
      </c>
      <c r="H17" s="20" t="s">
        <v>20</v>
      </c>
      <c r="I17" s="21"/>
      <c r="J17" s="22"/>
      <c r="K17" s="22"/>
      <c r="L17" s="22"/>
      <c r="M17" s="24"/>
    </row>
    <row r="18" spans="1:13" ht="12.75">
      <c r="A18" s="346"/>
      <c r="B18" s="349"/>
      <c r="C18" s="352"/>
      <c r="D18" s="344"/>
      <c r="E18" s="344"/>
      <c r="F18" s="357">
        <v>2015</v>
      </c>
      <c r="G18" s="362">
        <v>1000000</v>
      </c>
      <c r="H18" s="20" t="s">
        <v>21</v>
      </c>
      <c r="I18" s="21"/>
      <c r="J18" s="22"/>
      <c r="K18" s="22"/>
      <c r="L18" s="22"/>
      <c r="M18" s="24"/>
    </row>
    <row r="19" spans="1:13" ht="9.75" customHeight="1">
      <c r="A19" s="346"/>
      <c r="B19" s="349"/>
      <c r="C19" s="352"/>
      <c r="D19" s="344"/>
      <c r="E19" s="344"/>
      <c r="F19" s="358"/>
      <c r="G19" s="363"/>
      <c r="H19" s="20" t="s">
        <v>22</v>
      </c>
      <c r="I19" s="21"/>
      <c r="J19" s="22"/>
      <c r="K19" s="22"/>
      <c r="L19" s="22"/>
      <c r="M19" s="24"/>
    </row>
    <row r="20" spans="1:13" ht="9.75" customHeight="1">
      <c r="A20" s="346"/>
      <c r="B20" s="349"/>
      <c r="C20" s="352"/>
      <c r="D20" s="344"/>
      <c r="E20" s="344"/>
      <c r="F20" s="358"/>
      <c r="G20" s="25" t="s">
        <v>23</v>
      </c>
      <c r="H20" s="20" t="s">
        <v>24</v>
      </c>
      <c r="I20" s="27">
        <v>0</v>
      </c>
      <c r="J20" s="28">
        <v>0</v>
      </c>
      <c r="K20" s="28">
        <f>K14+K16+K18</f>
        <v>0</v>
      </c>
      <c r="L20" s="28">
        <f>L14+L16+L18</f>
        <v>0</v>
      </c>
      <c r="M20" s="29">
        <f>M14+M16+M18</f>
        <v>0</v>
      </c>
    </row>
    <row r="21" spans="1:13" ht="13.5" thickBot="1">
      <c r="A21" s="347"/>
      <c r="B21" s="350"/>
      <c r="C21" s="353"/>
      <c r="D21" s="344"/>
      <c r="E21" s="344"/>
      <c r="F21" s="359"/>
      <c r="G21" s="30">
        <v>1000000</v>
      </c>
      <c r="H21" s="31" t="s">
        <v>25</v>
      </c>
      <c r="I21" s="32">
        <v>0</v>
      </c>
      <c r="J21" s="33">
        <v>500000</v>
      </c>
      <c r="K21" s="33">
        <f>K15+K17+K19</f>
        <v>0</v>
      </c>
      <c r="L21" s="33">
        <f>L15+L17+L19</f>
        <v>0</v>
      </c>
      <c r="M21" s="36">
        <f>M15</f>
        <v>0</v>
      </c>
    </row>
    <row r="22" spans="1:13" ht="15.75" customHeight="1">
      <c r="A22" s="345">
        <v>3</v>
      </c>
      <c r="B22" s="348" t="s">
        <v>27</v>
      </c>
      <c r="C22" s="351">
        <v>60004</v>
      </c>
      <c r="D22" s="343" t="s">
        <v>148</v>
      </c>
      <c r="E22" s="343" t="s">
        <v>28</v>
      </c>
      <c r="F22" s="358">
        <v>2014</v>
      </c>
      <c r="G22" s="14" t="s">
        <v>15</v>
      </c>
      <c r="H22" s="15" t="s">
        <v>16</v>
      </c>
      <c r="I22" s="16"/>
      <c r="J22" s="35"/>
      <c r="K22" s="35"/>
      <c r="L22" s="35"/>
      <c r="M22" s="37"/>
    </row>
    <row r="23" spans="1:13" ht="12.75">
      <c r="A23" s="346"/>
      <c r="B23" s="349"/>
      <c r="C23" s="352"/>
      <c r="D23" s="344"/>
      <c r="E23" s="344"/>
      <c r="F23" s="358"/>
      <c r="G23" s="362">
        <v>0</v>
      </c>
      <c r="H23" s="20" t="s">
        <v>17</v>
      </c>
      <c r="I23" s="21"/>
      <c r="J23" s="22">
        <v>1000000</v>
      </c>
      <c r="K23" s="22">
        <v>1000000</v>
      </c>
      <c r="L23" s="22">
        <f>I23+K23</f>
        <v>1000000</v>
      </c>
      <c r="M23" s="23">
        <f>J23/G29</f>
        <v>0.2</v>
      </c>
    </row>
    <row r="24" spans="1:13" ht="10.5" customHeight="1">
      <c r="A24" s="346"/>
      <c r="B24" s="349"/>
      <c r="C24" s="352"/>
      <c r="D24" s="344"/>
      <c r="E24" s="344"/>
      <c r="F24" s="358"/>
      <c r="G24" s="363"/>
      <c r="H24" s="20" t="s">
        <v>18</v>
      </c>
      <c r="I24" s="21"/>
      <c r="J24" s="22"/>
      <c r="K24" s="22"/>
      <c r="L24" s="22"/>
      <c r="M24" s="24"/>
    </row>
    <row r="25" spans="1:13" ht="12.75">
      <c r="A25" s="346"/>
      <c r="B25" s="349"/>
      <c r="C25" s="352"/>
      <c r="D25" s="344"/>
      <c r="E25" s="344"/>
      <c r="F25" s="361"/>
      <c r="G25" s="25" t="s">
        <v>19</v>
      </c>
      <c r="H25" s="20" t="s">
        <v>20</v>
      </c>
      <c r="I25" s="21"/>
      <c r="J25" s="22"/>
      <c r="K25" s="22"/>
      <c r="L25" s="22"/>
      <c r="M25" s="24"/>
    </row>
    <row r="26" spans="1:13" ht="12.75">
      <c r="A26" s="346"/>
      <c r="B26" s="349"/>
      <c r="C26" s="352"/>
      <c r="D26" s="344"/>
      <c r="E26" s="344"/>
      <c r="F26" s="357">
        <v>2016</v>
      </c>
      <c r="G26" s="362">
        <v>5000000</v>
      </c>
      <c r="H26" s="20" t="s">
        <v>21</v>
      </c>
      <c r="I26" s="21"/>
      <c r="J26" s="22"/>
      <c r="K26" s="22"/>
      <c r="L26" s="22"/>
      <c r="M26" s="24"/>
    </row>
    <row r="27" spans="1:13" ht="9.75" customHeight="1">
      <c r="A27" s="346"/>
      <c r="B27" s="349"/>
      <c r="C27" s="352"/>
      <c r="D27" s="344"/>
      <c r="E27" s="344"/>
      <c r="F27" s="358"/>
      <c r="G27" s="363"/>
      <c r="H27" s="20" t="s">
        <v>22</v>
      </c>
      <c r="I27" s="21"/>
      <c r="J27" s="22"/>
      <c r="K27" s="22"/>
      <c r="L27" s="22"/>
      <c r="M27" s="24"/>
    </row>
    <row r="28" spans="1:13" ht="12.75" customHeight="1">
      <c r="A28" s="346"/>
      <c r="B28" s="349"/>
      <c r="C28" s="352"/>
      <c r="D28" s="344"/>
      <c r="E28" s="344"/>
      <c r="F28" s="358"/>
      <c r="G28" s="25" t="s">
        <v>23</v>
      </c>
      <c r="H28" s="20" t="s">
        <v>24</v>
      </c>
      <c r="I28" s="27">
        <v>0</v>
      </c>
      <c r="J28" s="28">
        <v>0</v>
      </c>
      <c r="K28" s="28">
        <f>K22+K24+K26</f>
        <v>0</v>
      </c>
      <c r="L28" s="28">
        <f>L22+L24+L26</f>
        <v>0</v>
      </c>
      <c r="M28" s="29">
        <f>M22+M24+M26</f>
        <v>0</v>
      </c>
    </row>
    <row r="29" spans="1:13" ht="13.5" thickBot="1">
      <c r="A29" s="347"/>
      <c r="B29" s="350"/>
      <c r="C29" s="353"/>
      <c r="D29" s="344"/>
      <c r="E29" s="344"/>
      <c r="F29" s="359"/>
      <c r="G29" s="30">
        <v>5000000</v>
      </c>
      <c r="H29" s="31" t="s">
        <v>25</v>
      </c>
      <c r="I29" s="32">
        <v>0</v>
      </c>
      <c r="J29" s="33">
        <v>1000000</v>
      </c>
      <c r="K29" s="33">
        <f>K23+K25+K27</f>
        <v>1000000</v>
      </c>
      <c r="L29" s="33">
        <f>L23+L25+L27</f>
        <v>1000000</v>
      </c>
      <c r="M29" s="34">
        <f>M23</f>
        <v>0.2</v>
      </c>
    </row>
    <row r="30" spans="1:13" ht="18" customHeight="1">
      <c r="A30" s="345">
        <v>4</v>
      </c>
      <c r="B30" s="348" t="s">
        <v>29</v>
      </c>
      <c r="C30" s="351">
        <v>60004</v>
      </c>
      <c r="D30" s="343" t="s">
        <v>148</v>
      </c>
      <c r="E30" s="343" t="s">
        <v>28</v>
      </c>
      <c r="F30" s="360">
        <v>2014</v>
      </c>
      <c r="G30" s="14" t="s">
        <v>15</v>
      </c>
      <c r="H30" s="15" t="s">
        <v>16</v>
      </c>
      <c r="I30" s="16"/>
      <c r="J30" s="35"/>
      <c r="K30" s="35"/>
      <c r="L30" s="35"/>
      <c r="M30" s="37"/>
    </row>
    <row r="31" spans="1:13" ht="12.75">
      <c r="A31" s="346"/>
      <c r="B31" s="349"/>
      <c r="C31" s="352"/>
      <c r="D31" s="344"/>
      <c r="E31" s="344"/>
      <c r="F31" s="358"/>
      <c r="G31" s="362">
        <v>0</v>
      </c>
      <c r="H31" s="20" t="s">
        <v>17</v>
      </c>
      <c r="I31" s="21"/>
      <c r="J31" s="22">
        <v>1000000</v>
      </c>
      <c r="K31" s="22">
        <v>1000000</v>
      </c>
      <c r="L31" s="22">
        <f>I31+K31</f>
        <v>1000000</v>
      </c>
      <c r="M31" s="23">
        <f>J31/G37</f>
        <v>0.2</v>
      </c>
    </row>
    <row r="32" spans="1:13" ht="10.5" customHeight="1">
      <c r="A32" s="346"/>
      <c r="B32" s="349"/>
      <c r="C32" s="352"/>
      <c r="D32" s="344"/>
      <c r="E32" s="344"/>
      <c r="F32" s="358"/>
      <c r="G32" s="363"/>
      <c r="H32" s="20" t="s">
        <v>18</v>
      </c>
      <c r="I32" s="21"/>
      <c r="J32" s="22"/>
      <c r="K32" s="22"/>
      <c r="L32" s="22"/>
      <c r="M32" s="24"/>
    </row>
    <row r="33" spans="1:13" ht="12.75">
      <c r="A33" s="346"/>
      <c r="B33" s="349"/>
      <c r="C33" s="352"/>
      <c r="D33" s="344"/>
      <c r="E33" s="344"/>
      <c r="F33" s="361"/>
      <c r="G33" s="25" t="s">
        <v>19</v>
      </c>
      <c r="H33" s="20" t="s">
        <v>20</v>
      </c>
      <c r="I33" s="21"/>
      <c r="J33" s="22"/>
      <c r="K33" s="22"/>
      <c r="L33" s="22"/>
      <c r="M33" s="24"/>
    </row>
    <row r="34" spans="1:13" ht="12.75">
      <c r="A34" s="346"/>
      <c r="B34" s="349"/>
      <c r="C34" s="352"/>
      <c r="D34" s="344"/>
      <c r="E34" s="344"/>
      <c r="F34" s="357">
        <v>2016</v>
      </c>
      <c r="G34" s="362">
        <v>5000000</v>
      </c>
      <c r="H34" s="20" t="s">
        <v>21</v>
      </c>
      <c r="I34" s="21"/>
      <c r="J34" s="22"/>
      <c r="K34" s="22"/>
      <c r="L34" s="22"/>
      <c r="M34" s="24"/>
    </row>
    <row r="35" spans="1:13" ht="9.75" customHeight="1">
      <c r="A35" s="346"/>
      <c r="B35" s="349"/>
      <c r="C35" s="352"/>
      <c r="D35" s="344"/>
      <c r="E35" s="344"/>
      <c r="F35" s="358"/>
      <c r="G35" s="363"/>
      <c r="H35" s="20" t="s">
        <v>22</v>
      </c>
      <c r="I35" s="21"/>
      <c r="J35" s="22"/>
      <c r="K35" s="22"/>
      <c r="L35" s="22"/>
      <c r="M35" s="24"/>
    </row>
    <row r="36" spans="1:13" ht="9.75" customHeight="1">
      <c r="A36" s="346"/>
      <c r="B36" s="349"/>
      <c r="C36" s="352"/>
      <c r="D36" s="344"/>
      <c r="E36" s="344"/>
      <c r="F36" s="358"/>
      <c r="G36" s="25" t="s">
        <v>23</v>
      </c>
      <c r="H36" s="20" t="s">
        <v>24</v>
      </c>
      <c r="I36" s="27">
        <v>0</v>
      </c>
      <c r="J36" s="28">
        <v>0</v>
      </c>
      <c r="K36" s="28">
        <f>K30+K32+K34</f>
        <v>0</v>
      </c>
      <c r="L36" s="28">
        <f>L30+L32+L34</f>
        <v>0</v>
      </c>
      <c r="M36" s="29">
        <f>M30+M32+M34</f>
        <v>0</v>
      </c>
    </row>
    <row r="37" spans="1:13" ht="24" customHeight="1" thickBot="1">
      <c r="A37" s="347"/>
      <c r="B37" s="350"/>
      <c r="C37" s="353"/>
      <c r="D37" s="365"/>
      <c r="E37" s="365"/>
      <c r="F37" s="359"/>
      <c r="G37" s="30">
        <v>5000000</v>
      </c>
      <c r="H37" s="31" t="s">
        <v>25</v>
      </c>
      <c r="I37" s="32">
        <v>0</v>
      </c>
      <c r="J37" s="33">
        <v>1000000</v>
      </c>
      <c r="K37" s="33">
        <f>K31+K33+K35</f>
        <v>1000000</v>
      </c>
      <c r="L37" s="33">
        <f>L31+L33+L35</f>
        <v>1000000</v>
      </c>
      <c r="M37" s="34">
        <f>M31</f>
        <v>0.2</v>
      </c>
    </row>
    <row r="38" spans="1:13" ht="18" customHeight="1">
      <c r="A38" s="345">
        <v>5</v>
      </c>
      <c r="B38" s="348" t="s">
        <v>30</v>
      </c>
      <c r="C38" s="351">
        <v>60004</v>
      </c>
      <c r="D38" s="343" t="s">
        <v>148</v>
      </c>
      <c r="E38" s="343" t="s">
        <v>28</v>
      </c>
      <c r="F38" s="358">
        <v>2014</v>
      </c>
      <c r="G38" s="14" t="s">
        <v>15</v>
      </c>
      <c r="H38" s="15" t="s">
        <v>16</v>
      </c>
      <c r="I38" s="16"/>
      <c r="J38" s="35"/>
      <c r="K38" s="35"/>
      <c r="L38" s="35"/>
      <c r="M38" s="18"/>
    </row>
    <row r="39" spans="1:13" ht="12.75">
      <c r="A39" s="346"/>
      <c r="B39" s="349"/>
      <c r="C39" s="352"/>
      <c r="D39" s="344"/>
      <c r="E39" s="344"/>
      <c r="F39" s="358"/>
      <c r="G39" s="362"/>
      <c r="H39" s="20" t="s">
        <v>17</v>
      </c>
      <c r="I39" s="21"/>
      <c r="J39" s="22">
        <v>4000</v>
      </c>
      <c r="K39" s="22">
        <v>0</v>
      </c>
      <c r="L39" s="22">
        <f>I39+K39</f>
        <v>0</v>
      </c>
      <c r="M39" s="23">
        <f>J39/G45</f>
        <v>0.00026659557451346307</v>
      </c>
    </row>
    <row r="40" spans="1:13" ht="10.5" customHeight="1">
      <c r="A40" s="346"/>
      <c r="B40" s="349"/>
      <c r="C40" s="352"/>
      <c r="D40" s="344"/>
      <c r="E40" s="344"/>
      <c r="F40" s="358"/>
      <c r="G40" s="363"/>
      <c r="H40" s="20" t="s">
        <v>18</v>
      </c>
      <c r="I40" s="21"/>
      <c r="J40" s="22"/>
      <c r="K40" s="22"/>
      <c r="L40" s="22"/>
      <c r="M40" s="24"/>
    </row>
    <row r="41" spans="1:13" ht="12.75">
      <c r="A41" s="346"/>
      <c r="B41" s="349"/>
      <c r="C41" s="352"/>
      <c r="D41" s="344"/>
      <c r="E41" s="344"/>
      <c r="F41" s="361"/>
      <c r="G41" s="25" t="s">
        <v>19</v>
      </c>
      <c r="H41" s="20" t="s">
        <v>20</v>
      </c>
      <c r="I41" s="21"/>
      <c r="J41" s="22"/>
      <c r="K41" s="22"/>
      <c r="L41" s="22"/>
      <c r="M41" s="24"/>
    </row>
    <row r="42" spans="1:13" ht="13.5" customHeight="1">
      <c r="A42" s="346"/>
      <c r="B42" s="349"/>
      <c r="C42" s="352"/>
      <c r="D42" s="344"/>
      <c r="E42" s="344"/>
      <c r="F42" s="357">
        <v>2015</v>
      </c>
      <c r="G42" s="362">
        <v>15004000</v>
      </c>
      <c r="H42" s="20" t="s">
        <v>21</v>
      </c>
      <c r="I42" s="21"/>
      <c r="J42" s="22"/>
      <c r="K42" s="22"/>
      <c r="L42" s="22"/>
      <c r="M42" s="24"/>
    </row>
    <row r="43" spans="1:13" ht="12.75" customHeight="1">
      <c r="A43" s="346"/>
      <c r="B43" s="349"/>
      <c r="C43" s="352"/>
      <c r="D43" s="344"/>
      <c r="E43" s="344"/>
      <c r="F43" s="358"/>
      <c r="G43" s="363"/>
      <c r="H43" s="20" t="s">
        <v>22</v>
      </c>
      <c r="I43" s="21"/>
      <c r="J43" s="22"/>
      <c r="K43" s="22"/>
      <c r="L43" s="22"/>
      <c r="M43" s="24"/>
    </row>
    <row r="44" spans="1:13" ht="13.5" customHeight="1">
      <c r="A44" s="346"/>
      <c r="B44" s="349"/>
      <c r="C44" s="352"/>
      <c r="D44" s="344"/>
      <c r="E44" s="344"/>
      <c r="F44" s="358"/>
      <c r="G44" s="25" t="s">
        <v>23</v>
      </c>
      <c r="H44" s="20" t="s">
        <v>24</v>
      </c>
      <c r="I44" s="27">
        <v>0</v>
      </c>
      <c r="J44" s="28">
        <v>0</v>
      </c>
      <c r="K44" s="28">
        <f>K38+K40+K42</f>
        <v>0</v>
      </c>
      <c r="L44" s="28">
        <f>L38+L40+L42</f>
        <v>0</v>
      </c>
      <c r="M44" s="29">
        <f>M38+M40+M42</f>
        <v>0</v>
      </c>
    </row>
    <row r="45" spans="1:13" ht="13.5" thickBot="1">
      <c r="A45" s="347"/>
      <c r="B45" s="350"/>
      <c r="C45" s="353"/>
      <c r="D45" s="344"/>
      <c r="E45" s="344"/>
      <c r="F45" s="359"/>
      <c r="G45" s="30">
        <f>SUM(G42)</f>
        <v>15004000</v>
      </c>
      <c r="H45" s="31" t="s">
        <v>25</v>
      </c>
      <c r="I45" s="32">
        <v>0</v>
      </c>
      <c r="J45" s="33">
        <v>4000</v>
      </c>
      <c r="K45" s="33">
        <f>K39+K41+K43</f>
        <v>0</v>
      </c>
      <c r="L45" s="33">
        <f>L39+L41+L43</f>
        <v>0</v>
      </c>
      <c r="M45" s="34">
        <f>M39</f>
        <v>0.00026659557451346307</v>
      </c>
    </row>
    <row r="46" spans="1:13" ht="12.75" customHeight="1">
      <c r="A46" s="345">
        <v>6</v>
      </c>
      <c r="B46" s="348" t="s">
        <v>31</v>
      </c>
      <c r="C46" s="351">
        <v>60015</v>
      </c>
      <c r="D46" s="343" t="s">
        <v>144</v>
      </c>
      <c r="E46" s="343" t="s">
        <v>14</v>
      </c>
      <c r="F46" s="360">
        <v>2010</v>
      </c>
      <c r="G46" s="14" t="s">
        <v>15</v>
      </c>
      <c r="H46" s="15" t="s">
        <v>16</v>
      </c>
      <c r="I46" s="39"/>
      <c r="J46" s="35"/>
      <c r="K46" s="35"/>
      <c r="L46" s="35"/>
      <c r="M46" s="37"/>
    </row>
    <row r="47" spans="1:13" ht="12.75">
      <c r="A47" s="346"/>
      <c r="B47" s="349"/>
      <c r="C47" s="352"/>
      <c r="D47" s="344"/>
      <c r="E47" s="344"/>
      <c r="F47" s="358"/>
      <c r="G47" s="362">
        <v>0</v>
      </c>
      <c r="H47" s="20" t="s">
        <v>17</v>
      </c>
      <c r="I47" s="21">
        <v>1199185</v>
      </c>
      <c r="J47" s="22">
        <v>400000</v>
      </c>
      <c r="K47" s="22">
        <v>129000</v>
      </c>
      <c r="L47" s="22">
        <f>I47+K47</f>
        <v>1328185</v>
      </c>
      <c r="M47" s="23">
        <f>L47/G53</f>
        <v>0.7816600311325724</v>
      </c>
    </row>
    <row r="48" spans="1:13" ht="12" customHeight="1">
      <c r="A48" s="346"/>
      <c r="B48" s="349"/>
      <c r="C48" s="352"/>
      <c r="D48" s="344"/>
      <c r="E48" s="344"/>
      <c r="F48" s="358"/>
      <c r="G48" s="363"/>
      <c r="H48" s="20" t="s">
        <v>18</v>
      </c>
      <c r="I48" s="40"/>
      <c r="J48" s="22"/>
      <c r="K48" s="22"/>
      <c r="L48" s="22"/>
      <c r="M48" s="24"/>
    </row>
    <row r="49" spans="1:13" ht="12" customHeight="1">
      <c r="A49" s="346"/>
      <c r="B49" s="349"/>
      <c r="C49" s="352"/>
      <c r="D49" s="344"/>
      <c r="E49" s="344"/>
      <c r="F49" s="361"/>
      <c r="G49" s="25" t="s">
        <v>19</v>
      </c>
      <c r="H49" s="20" t="s">
        <v>20</v>
      </c>
      <c r="I49" s="40"/>
      <c r="J49" s="22"/>
      <c r="K49" s="22"/>
      <c r="L49" s="22"/>
      <c r="M49" s="24"/>
    </row>
    <row r="50" spans="1:13" ht="12" customHeight="1">
      <c r="A50" s="346"/>
      <c r="B50" s="349"/>
      <c r="C50" s="352"/>
      <c r="D50" s="344"/>
      <c r="E50" s="344"/>
      <c r="F50" s="357">
        <v>2015</v>
      </c>
      <c r="G50" s="362">
        <v>1699185</v>
      </c>
      <c r="H50" s="20" t="s">
        <v>21</v>
      </c>
      <c r="I50" s="40"/>
      <c r="J50" s="22"/>
      <c r="K50" s="22"/>
      <c r="L50" s="22"/>
      <c r="M50" s="24"/>
    </row>
    <row r="51" spans="1:13" ht="12.75">
      <c r="A51" s="346"/>
      <c r="B51" s="349"/>
      <c r="C51" s="352"/>
      <c r="D51" s="344"/>
      <c r="E51" s="344"/>
      <c r="F51" s="358"/>
      <c r="G51" s="363"/>
      <c r="H51" s="20" t="s">
        <v>22</v>
      </c>
      <c r="I51" s="40"/>
      <c r="J51" s="22"/>
      <c r="K51" s="22"/>
      <c r="L51" s="22"/>
      <c r="M51" s="24"/>
    </row>
    <row r="52" spans="1:13" ht="12.75">
      <c r="A52" s="346"/>
      <c r="B52" s="349"/>
      <c r="C52" s="352"/>
      <c r="D52" s="344"/>
      <c r="E52" s="344"/>
      <c r="F52" s="358"/>
      <c r="G52" s="25" t="s">
        <v>23</v>
      </c>
      <c r="H52" s="20" t="s">
        <v>24</v>
      </c>
      <c r="I52" s="27">
        <v>0</v>
      </c>
      <c r="J52" s="28">
        <v>0</v>
      </c>
      <c r="K52" s="28">
        <f aca="true" t="shared" si="1" ref="K52:M53">K46+K48+K50</f>
        <v>0</v>
      </c>
      <c r="L52" s="28">
        <f t="shared" si="1"/>
        <v>0</v>
      </c>
      <c r="M52" s="29">
        <f t="shared" si="1"/>
        <v>0</v>
      </c>
    </row>
    <row r="53" spans="1:13" ht="13.5" thickBot="1">
      <c r="A53" s="347"/>
      <c r="B53" s="350"/>
      <c r="C53" s="353"/>
      <c r="D53" s="344"/>
      <c r="E53" s="344"/>
      <c r="F53" s="359"/>
      <c r="G53" s="30">
        <v>1699185</v>
      </c>
      <c r="H53" s="31" t="s">
        <v>25</v>
      </c>
      <c r="I53" s="32">
        <v>1199185</v>
      </c>
      <c r="J53" s="33">
        <v>400000</v>
      </c>
      <c r="K53" s="33">
        <f t="shared" si="1"/>
        <v>129000</v>
      </c>
      <c r="L53" s="33">
        <f t="shared" si="1"/>
        <v>1328185</v>
      </c>
      <c r="M53" s="34">
        <f t="shared" si="1"/>
        <v>0.7816600311325724</v>
      </c>
    </row>
    <row r="54" spans="1:13" ht="12.75" customHeight="1">
      <c r="A54" s="345">
        <v>7</v>
      </c>
      <c r="B54" s="348" t="s">
        <v>32</v>
      </c>
      <c r="C54" s="351">
        <v>60015</v>
      </c>
      <c r="D54" s="343" t="s">
        <v>144</v>
      </c>
      <c r="E54" s="343" t="s">
        <v>14</v>
      </c>
      <c r="F54" s="360">
        <v>2014</v>
      </c>
      <c r="G54" s="14" t="s">
        <v>15</v>
      </c>
      <c r="H54" s="15" t="s">
        <v>16</v>
      </c>
      <c r="I54" s="39"/>
      <c r="J54" s="35"/>
      <c r="K54" s="35"/>
      <c r="L54" s="35"/>
      <c r="M54" s="37"/>
    </row>
    <row r="55" spans="1:13" ht="12.75">
      <c r="A55" s="346"/>
      <c r="B55" s="349"/>
      <c r="C55" s="352"/>
      <c r="D55" s="344"/>
      <c r="E55" s="344"/>
      <c r="F55" s="358"/>
      <c r="G55" s="362">
        <v>0</v>
      </c>
      <c r="H55" s="20" t="s">
        <v>17</v>
      </c>
      <c r="I55" s="21"/>
      <c r="J55" s="22">
        <v>50000</v>
      </c>
      <c r="K55" s="22">
        <v>0</v>
      </c>
      <c r="L55" s="22">
        <f>I55+K55</f>
        <v>0</v>
      </c>
      <c r="M55" s="23">
        <f>L55/G61</f>
        <v>0</v>
      </c>
    </row>
    <row r="56" spans="1:13" ht="11.25" customHeight="1">
      <c r="A56" s="346"/>
      <c r="B56" s="349"/>
      <c r="C56" s="352"/>
      <c r="D56" s="344"/>
      <c r="E56" s="344"/>
      <c r="F56" s="358"/>
      <c r="G56" s="363"/>
      <c r="H56" s="20" t="s">
        <v>18</v>
      </c>
      <c r="I56" s="40"/>
      <c r="J56" s="22"/>
      <c r="K56" s="22"/>
      <c r="L56" s="22"/>
      <c r="M56" s="24"/>
    </row>
    <row r="57" spans="1:13" ht="9.75" customHeight="1">
      <c r="A57" s="346"/>
      <c r="B57" s="349"/>
      <c r="C57" s="352"/>
      <c r="D57" s="344"/>
      <c r="E57" s="344"/>
      <c r="F57" s="361"/>
      <c r="G57" s="25" t="s">
        <v>19</v>
      </c>
      <c r="H57" s="20" t="s">
        <v>20</v>
      </c>
      <c r="I57" s="40"/>
      <c r="J57" s="22"/>
      <c r="K57" s="22"/>
      <c r="L57" s="22"/>
      <c r="M57" s="24"/>
    </row>
    <row r="58" spans="1:13" ht="12.75" customHeight="1">
      <c r="A58" s="346"/>
      <c r="B58" s="349"/>
      <c r="C58" s="352"/>
      <c r="D58" s="344"/>
      <c r="E58" s="344"/>
      <c r="F58" s="357">
        <v>2015</v>
      </c>
      <c r="G58" s="362">
        <v>7200000</v>
      </c>
      <c r="H58" s="20" t="s">
        <v>21</v>
      </c>
      <c r="I58" s="40"/>
      <c r="J58" s="22"/>
      <c r="K58" s="22"/>
      <c r="L58" s="22"/>
      <c r="M58" s="24"/>
    </row>
    <row r="59" spans="1:15" ht="9.75" customHeight="1">
      <c r="A59" s="346"/>
      <c r="B59" s="349"/>
      <c r="C59" s="352"/>
      <c r="D59" s="344"/>
      <c r="E59" s="344"/>
      <c r="F59" s="358"/>
      <c r="G59" s="363"/>
      <c r="H59" s="20" t="s">
        <v>22</v>
      </c>
      <c r="I59" s="40"/>
      <c r="J59" s="22"/>
      <c r="K59" s="22"/>
      <c r="L59" s="22"/>
      <c r="M59" s="24"/>
      <c r="O59" s="26"/>
    </row>
    <row r="60" spans="1:13" ht="12.75">
      <c r="A60" s="346"/>
      <c r="B60" s="349"/>
      <c r="C60" s="352"/>
      <c r="D60" s="344"/>
      <c r="E60" s="344"/>
      <c r="F60" s="358"/>
      <c r="G60" s="25" t="s">
        <v>23</v>
      </c>
      <c r="H60" s="20" t="s">
        <v>24</v>
      </c>
      <c r="I60" s="27">
        <v>0</v>
      </c>
      <c r="J60" s="28">
        <v>0</v>
      </c>
      <c r="K60" s="28">
        <f aca="true" t="shared" si="2" ref="K60:M61">K54+K56+K58</f>
        <v>0</v>
      </c>
      <c r="L60" s="28">
        <f t="shared" si="2"/>
        <v>0</v>
      </c>
      <c r="M60" s="29">
        <f t="shared" si="2"/>
        <v>0</v>
      </c>
    </row>
    <row r="61" spans="1:13" ht="13.5" thickBot="1">
      <c r="A61" s="347"/>
      <c r="B61" s="350"/>
      <c r="C61" s="353"/>
      <c r="D61" s="344"/>
      <c r="E61" s="365"/>
      <c r="F61" s="359"/>
      <c r="G61" s="30">
        <v>7200000</v>
      </c>
      <c r="H61" s="31" t="s">
        <v>25</v>
      </c>
      <c r="I61" s="32">
        <v>0</v>
      </c>
      <c r="J61" s="33">
        <v>50000</v>
      </c>
      <c r="K61" s="33">
        <f t="shared" si="2"/>
        <v>0</v>
      </c>
      <c r="L61" s="33">
        <f t="shared" si="2"/>
        <v>0</v>
      </c>
      <c r="M61" s="34">
        <f t="shared" si="2"/>
        <v>0</v>
      </c>
    </row>
    <row r="62" spans="1:13" ht="12.75" customHeight="1">
      <c r="A62" s="345">
        <v>8</v>
      </c>
      <c r="B62" s="348" t="s">
        <v>33</v>
      </c>
      <c r="C62" s="351">
        <v>60015</v>
      </c>
      <c r="D62" s="343" t="s">
        <v>144</v>
      </c>
      <c r="E62" s="343" t="s">
        <v>14</v>
      </c>
      <c r="F62" s="360">
        <v>2012</v>
      </c>
      <c r="G62" s="14" t="s">
        <v>15</v>
      </c>
      <c r="H62" s="15" t="s">
        <v>16</v>
      </c>
      <c r="I62" s="39"/>
      <c r="J62" s="35"/>
      <c r="K62" s="35"/>
      <c r="L62" s="35"/>
      <c r="M62" s="37"/>
    </row>
    <row r="63" spans="1:13" ht="12.75">
      <c r="A63" s="346"/>
      <c r="B63" s="349"/>
      <c r="C63" s="352"/>
      <c r="D63" s="344"/>
      <c r="E63" s="344"/>
      <c r="F63" s="358"/>
      <c r="G63" s="362">
        <v>0</v>
      </c>
      <c r="H63" s="20" t="s">
        <v>17</v>
      </c>
      <c r="I63" s="21">
        <v>31621048</v>
      </c>
      <c r="J63" s="22">
        <v>11050000</v>
      </c>
      <c r="K63" s="22">
        <v>10240836</v>
      </c>
      <c r="L63" s="22">
        <f>I63+K63</f>
        <v>41861884</v>
      </c>
      <c r="M63" s="23">
        <f>L63/G69</f>
        <v>0.3887942467133783</v>
      </c>
    </row>
    <row r="64" spans="1:13" ht="9.75" customHeight="1">
      <c r="A64" s="346"/>
      <c r="B64" s="349"/>
      <c r="C64" s="352"/>
      <c r="D64" s="344"/>
      <c r="E64" s="344"/>
      <c r="F64" s="358"/>
      <c r="G64" s="363"/>
      <c r="H64" s="20" t="s">
        <v>18</v>
      </c>
      <c r="I64" s="40"/>
      <c r="J64" s="22"/>
      <c r="K64" s="22"/>
      <c r="L64" s="22"/>
      <c r="M64" s="24"/>
    </row>
    <row r="65" spans="1:13" ht="9.75" customHeight="1">
      <c r="A65" s="346"/>
      <c r="B65" s="349"/>
      <c r="C65" s="352"/>
      <c r="D65" s="344"/>
      <c r="E65" s="344"/>
      <c r="F65" s="361"/>
      <c r="G65" s="25" t="s">
        <v>19</v>
      </c>
      <c r="H65" s="20" t="s">
        <v>20</v>
      </c>
      <c r="I65" s="40"/>
      <c r="J65" s="22"/>
      <c r="K65" s="22"/>
      <c r="L65" s="22"/>
      <c r="M65" s="24"/>
    </row>
    <row r="66" spans="1:13" ht="9.75" customHeight="1">
      <c r="A66" s="346"/>
      <c r="B66" s="349"/>
      <c r="C66" s="352"/>
      <c r="D66" s="344"/>
      <c r="E66" s="344"/>
      <c r="F66" s="357">
        <v>2017</v>
      </c>
      <c r="G66" s="362">
        <v>107671048</v>
      </c>
      <c r="H66" s="20" t="s">
        <v>21</v>
      </c>
      <c r="I66" s="40"/>
      <c r="J66" s="22"/>
      <c r="K66" s="22"/>
      <c r="L66" s="22"/>
      <c r="M66" s="24"/>
    </row>
    <row r="67" spans="1:15" ht="9.75" customHeight="1">
      <c r="A67" s="346"/>
      <c r="B67" s="349"/>
      <c r="C67" s="352"/>
      <c r="D67" s="344"/>
      <c r="E67" s="344"/>
      <c r="F67" s="358"/>
      <c r="G67" s="363"/>
      <c r="H67" s="20" t="s">
        <v>22</v>
      </c>
      <c r="I67" s="40"/>
      <c r="J67" s="22"/>
      <c r="K67" s="22"/>
      <c r="L67" s="22"/>
      <c r="M67" s="24"/>
      <c r="O67" s="26"/>
    </row>
    <row r="68" spans="1:13" ht="12.75">
      <c r="A68" s="346"/>
      <c r="B68" s="349"/>
      <c r="C68" s="352"/>
      <c r="D68" s="344"/>
      <c r="E68" s="344"/>
      <c r="F68" s="358"/>
      <c r="G68" s="25" t="s">
        <v>23</v>
      </c>
      <c r="H68" s="20" t="s">
        <v>24</v>
      </c>
      <c r="I68" s="27">
        <v>0</v>
      </c>
      <c r="J68" s="28">
        <v>0</v>
      </c>
      <c r="K68" s="28">
        <f aca="true" t="shared" si="3" ref="K68:M69">K62+K64+K66</f>
        <v>0</v>
      </c>
      <c r="L68" s="28">
        <f t="shared" si="3"/>
        <v>0</v>
      </c>
      <c r="M68" s="29">
        <f t="shared" si="3"/>
        <v>0</v>
      </c>
    </row>
    <row r="69" spans="1:13" ht="13.5" thickBot="1">
      <c r="A69" s="347"/>
      <c r="B69" s="350"/>
      <c r="C69" s="353"/>
      <c r="D69" s="344"/>
      <c r="E69" s="365"/>
      <c r="F69" s="359"/>
      <c r="G69" s="30">
        <v>107671048</v>
      </c>
      <c r="H69" s="31" t="s">
        <v>25</v>
      </c>
      <c r="I69" s="32">
        <v>31621048</v>
      </c>
      <c r="J69" s="33">
        <v>11050000</v>
      </c>
      <c r="K69" s="33">
        <f t="shared" si="3"/>
        <v>10240836</v>
      </c>
      <c r="L69" s="33">
        <f t="shared" si="3"/>
        <v>41861884</v>
      </c>
      <c r="M69" s="34">
        <f t="shared" si="3"/>
        <v>0.3887942467133783</v>
      </c>
    </row>
    <row r="70" spans="1:13" ht="11.25" customHeight="1">
      <c r="A70" s="345">
        <v>9</v>
      </c>
      <c r="B70" s="348" t="s">
        <v>34</v>
      </c>
      <c r="C70" s="351">
        <v>60016</v>
      </c>
      <c r="D70" s="343" t="s">
        <v>144</v>
      </c>
      <c r="E70" s="343" t="s">
        <v>14</v>
      </c>
      <c r="F70" s="360">
        <v>2012</v>
      </c>
      <c r="G70" s="14" t="s">
        <v>15</v>
      </c>
      <c r="H70" s="15" t="s">
        <v>16</v>
      </c>
      <c r="I70" s="39"/>
      <c r="J70" s="35"/>
      <c r="K70" s="35"/>
      <c r="L70" s="35"/>
      <c r="M70" s="37"/>
    </row>
    <row r="71" spans="1:13" ht="11.25" customHeight="1">
      <c r="A71" s="346"/>
      <c r="B71" s="349"/>
      <c r="C71" s="352"/>
      <c r="D71" s="344"/>
      <c r="E71" s="344"/>
      <c r="F71" s="358"/>
      <c r="G71" s="362">
        <v>0</v>
      </c>
      <c r="H71" s="20" t="s">
        <v>17</v>
      </c>
      <c r="I71" s="21">
        <v>10159350</v>
      </c>
      <c r="J71" s="22">
        <v>15430000</v>
      </c>
      <c r="K71" s="22">
        <v>13011639</v>
      </c>
      <c r="L71" s="22">
        <f>I71+K71</f>
        <v>23170989</v>
      </c>
      <c r="M71" s="23">
        <f>L71/G77</f>
        <v>0.3621069599863102</v>
      </c>
    </row>
    <row r="72" spans="1:13" ht="11.25" customHeight="1">
      <c r="A72" s="346"/>
      <c r="B72" s="349"/>
      <c r="C72" s="352"/>
      <c r="D72" s="344"/>
      <c r="E72" s="344"/>
      <c r="F72" s="358"/>
      <c r="G72" s="363"/>
      <c r="H72" s="20" t="s">
        <v>18</v>
      </c>
      <c r="I72" s="40"/>
      <c r="J72" s="22"/>
      <c r="K72" s="22"/>
      <c r="L72" s="22"/>
      <c r="M72" s="24"/>
    </row>
    <row r="73" spans="1:15" ht="11.25" customHeight="1">
      <c r="A73" s="346"/>
      <c r="B73" s="349"/>
      <c r="C73" s="352"/>
      <c r="D73" s="344"/>
      <c r="E73" s="344"/>
      <c r="F73" s="361"/>
      <c r="G73" s="25" t="s">
        <v>19</v>
      </c>
      <c r="H73" s="20" t="s">
        <v>20</v>
      </c>
      <c r="I73" s="40"/>
      <c r="J73" s="22"/>
      <c r="K73" s="22"/>
      <c r="L73" s="22"/>
      <c r="M73" s="24"/>
      <c r="O73" s="26"/>
    </row>
    <row r="74" spans="1:13" ht="11.25" customHeight="1">
      <c r="A74" s="346"/>
      <c r="B74" s="349"/>
      <c r="C74" s="352"/>
      <c r="D74" s="344"/>
      <c r="E74" s="344"/>
      <c r="F74" s="357">
        <v>2017</v>
      </c>
      <c r="G74" s="362">
        <v>63989350</v>
      </c>
      <c r="H74" s="20" t="s">
        <v>21</v>
      </c>
      <c r="I74" s="40"/>
      <c r="J74" s="22"/>
      <c r="K74" s="22"/>
      <c r="L74" s="22"/>
      <c r="M74" s="24"/>
    </row>
    <row r="75" spans="1:13" ht="11.25" customHeight="1">
      <c r="A75" s="346"/>
      <c r="B75" s="349"/>
      <c r="C75" s="352"/>
      <c r="D75" s="344"/>
      <c r="E75" s="344"/>
      <c r="F75" s="358"/>
      <c r="G75" s="363"/>
      <c r="H75" s="20" t="s">
        <v>22</v>
      </c>
      <c r="I75" s="40"/>
      <c r="J75" s="22"/>
      <c r="K75" s="22"/>
      <c r="L75" s="22"/>
      <c r="M75" s="24"/>
    </row>
    <row r="76" spans="1:13" ht="11.25" customHeight="1">
      <c r="A76" s="346"/>
      <c r="B76" s="349"/>
      <c r="C76" s="352"/>
      <c r="D76" s="344"/>
      <c r="E76" s="344"/>
      <c r="F76" s="358"/>
      <c r="G76" s="25" t="s">
        <v>23</v>
      </c>
      <c r="H76" s="20" t="s">
        <v>24</v>
      </c>
      <c r="I76" s="27">
        <v>0</v>
      </c>
      <c r="J76" s="28">
        <v>0</v>
      </c>
      <c r="K76" s="28">
        <f aca="true" t="shared" si="4" ref="K76:M77">K70+K72+K74</f>
        <v>0</v>
      </c>
      <c r="L76" s="28">
        <f t="shared" si="4"/>
        <v>0</v>
      </c>
      <c r="M76" s="29">
        <f t="shared" si="4"/>
        <v>0</v>
      </c>
    </row>
    <row r="77" spans="1:13" ht="11.25" customHeight="1" thickBot="1">
      <c r="A77" s="347"/>
      <c r="B77" s="350"/>
      <c r="C77" s="353"/>
      <c r="D77" s="365"/>
      <c r="E77" s="365"/>
      <c r="F77" s="359"/>
      <c r="G77" s="30">
        <v>63989350</v>
      </c>
      <c r="H77" s="31" t="s">
        <v>25</v>
      </c>
      <c r="I77" s="32">
        <v>10159350</v>
      </c>
      <c r="J77" s="33">
        <v>15430000</v>
      </c>
      <c r="K77" s="33">
        <f t="shared" si="4"/>
        <v>13011639</v>
      </c>
      <c r="L77" s="33">
        <f t="shared" si="4"/>
        <v>23170989</v>
      </c>
      <c r="M77" s="34">
        <f t="shared" si="4"/>
        <v>0.3621069599863102</v>
      </c>
    </row>
    <row r="78" spans="1:13" ht="12.75" customHeight="1">
      <c r="A78" s="345">
        <v>10</v>
      </c>
      <c r="B78" s="348" t="s">
        <v>35</v>
      </c>
      <c r="C78" s="351">
        <v>60016</v>
      </c>
      <c r="D78" s="343" t="s">
        <v>144</v>
      </c>
      <c r="E78" s="343" t="s">
        <v>14</v>
      </c>
      <c r="F78" s="360">
        <v>2011</v>
      </c>
      <c r="G78" s="14" t="s">
        <v>15</v>
      </c>
      <c r="H78" s="15" t="s">
        <v>16</v>
      </c>
      <c r="I78" s="39"/>
      <c r="J78" s="35"/>
      <c r="K78" s="35"/>
      <c r="L78" s="35"/>
      <c r="M78" s="18"/>
    </row>
    <row r="79" spans="1:13" ht="12.75">
      <c r="A79" s="346"/>
      <c r="B79" s="349"/>
      <c r="C79" s="352"/>
      <c r="D79" s="344"/>
      <c r="E79" s="344"/>
      <c r="F79" s="358"/>
      <c r="G79" s="362">
        <v>0</v>
      </c>
      <c r="H79" s="20" t="s">
        <v>17</v>
      </c>
      <c r="I79" s="21">
        <v>5650859</v>
      </c>
      <c r="J79" s="22"/>
      <c r="K79" s="22"/>
      <c r="L79" s="22">
        <f>I79+K79</f>
        <v>5650859</v>
      </c>
      <c r="M79" s="23">
        <f>L79/G85</f>
        <v>0.1972317479207168</v>
      </c>
    </row>
    <row r="80" spans="1:13" ht="9.75" customHeight="1">
      <c r="A80" s="346"/>
      <c r="B80" s="349"/>
      <c r="C80" s="352"/>
      <c r="D80" s="344"/>
      <c r="E80" s="344"/>
      <c r="F80" s="358"/>
      <c r="G80" s="363"/>
      <c r="H80" s="20" t="s">
        <v>18</v>
      </c>
      <c r="I80" s="40"/>
      <c r="J80" s="22"/>
      <c r="K80" s="22"/>
      <c r="L80" s="22"/>
      <c r="M80" s="24"/>
    </row>
    <row r="81" spans="1:13" ht="9.75" customHeight="1">
      <c r="A81" s="346"/>
      <c r="B81" s="349"/>
      <c r="C81" s="352"/>
      <c r="D81" s="344"/>
      <c r="E81" s="344"/>
      <c r="F81" s="361"/>
      <c r="G81" s="25" t="s">
        <v>19</v>
      </c>
      <c r="H81" s="20" t="s">
        <v>20</v>
      </c>
      <c r="I81" s="40"/>
      <c r="J81" s="22"/>
      <c r="K81" s="22"/>
      <c r="L81" s="22"/>
      <c r="M81" s="24"/>
    </row>
    <row r="82" spans="1:14" ht="9.75" customHeight="1">
      <c r="A82" s="346"/>
      <c r="B82" s="349"/>
      <c r="C82" s="352"/>
      <c r="D82" s="344"/>
      <c r="E82" s="344"/>
      <c r="F82" s="357">
        <v>2017</v>
      </c>
      <c r="G82" s="362">
        <v>28650859</v>
      </c>
      <c r="H82" s="20" t="s">
        <v>21</v>
      </c>
      <c r="I82" s="40"/>
      <c r="J82" s="22"/>
      <c r="K82" s="22"/>
      <c r="L82" s="22"/>
      <c r="M82" s="24"/>
      <c r="N82" s="26"/>
    </row>
    <row r="83" spans="1:13" ht="9.75" customHeight="1">
      <c r="A83" s="346"/>
      <c r="B83" s="349"/>
      <c r="C83" s="352"/>
      <c r="D83" s="344"/>
      <c r="E83" s="344"/>
      <c r="F83" s="358"/>
      <c r="G83" s="363"/>
      <c r="H83" s="20" t="s">
        <v>22</v>
      </c>
      <c r="I83" s="40"/>
      <c r="J83" s="22"/>
      <c r="K83" s="22"/>
      <c r="L83" s="22"/>
      <c r="M83" s="24"/>
    </row>
    <row r="84" spans="1:13" ht="12.75">
      <c r="A84" s="346"/>
      <c r="B84" s="349"/>
      <c r="C84" s="352"/>
      <c r="D84" s="344"/>
      <c r="E84" s="344"/>
      <c r="F84" s="358"/>
      <c r="G84" s="25" t="s">
        <v>23</v>
      </c>
      <c r="H84" s="20" t="s">
        <v>24</v>
      </c>
      <c r="I84" s="27">
        <v>0</v>
      </c>
      <c r="J84" s="28">
        <v>0</v>
      </c>
      <c r="K84" s="28">
        <f aca="true" t="shared" si="5" ref="K84:M85">K78+K80+K82</f>
        <v>0</v>
      </c>
      <c r="L84" s="28">
        <f t="shared" si="5"/>
        <v>0</v>
      </c>
      <c r="M84" s="29">
        <f t="shared" si="5"/>
        <v>0</v>
      </c>
    </row>
    <row r="85" spans="1:13" ht="13.5" thickBot="1">
      <c r="A85" s="347"/>
      <c r="B85" s="350"/>
      <c r="C85" s="353"/>
      <c r="D85" s="344"/>
      <c r="E85" s="344"/>
      <c r="F85" s="359"/>
      <c r="G85" s="30">
        <v>28650859</v>
      </c>
      <c r="H85" s="31" t="s">
        <v>25</v>
      </c>
      <c r="I85" s="32">
        <v>5650859</v>
      </c>
      <c r="J85" s="33">
        <v>0</v>
      </c>
      <c r="K85" s="33">
        <f t="shared" si="5"/>
        <v>0</v>
      </c>
      <c r="L85" s="33">
        <f t="shared" si="5"/>
        <v>5650859</v>
      </c>
      <c r="M85" s="34">
        <f t="shared" si="5"/>
        <v>0.1972317479207168</v>
      </c>
    </row>
    <row r="86" spans="1:13" ht="12" customHeight="1">
      <c r="A86" s="345">
        <v>11</v>
      </c>
      <c r="B86" s="348" t="s">
        <v>36</v>
      </c>
      <c r="C86" s="351">
        <v>60016</v>
      </c>
      <c r="D86" s="343" t="s">
        <v>144</v>
      </c>
      <c r="E86" s="343" t="s">
        <v>14</v>
      </c>
      <c r="F86" s="360">
        <v>2013</v>
      </c>
      <c r="G86" s="14" t="s">
        <v>15</v>
      </c>
      <c r="H86" s="15" t="s">
        <v>16</v>
      </c>
      <c r="I86" s="39"/>
      <c r="J86" s="35"/>
      <c r="K86" s="35"/>
      <c r="L86" s="35"/>
      <c r="M86" s="37"/>
    </row>
    <row r="87" spans="1:13" ht="12" customHeight="1">
      <c r="A87" s="346"/>
      <c r="B87" s="349"/>
      <c r="C87" s="352"/>
      <c r="D87" s="344"/>
      <c r="E87" s="344"/>
      <c r="F87" s="358"/>
      <c r="G87" s="362">
        <v>0</v>
      </c>
      <c r="H87" s="20" t="s">
        <v>17</v>
      </c>
      <c r="I87" s="21"/>
      <c r="J87" s="22">
        <v>1300000</v>
      </c>
      <c r="K87" s="22">
        <v>1281314</v>
      </c>
      <c r="L87" s="22">
        <f>I87+K87</f>
        <v>1281314</v>
      </c>
      <c r="M87" s="23">
        <f>L87/G93</f>
        <v>0.29798</v>
      </c>
    </row>
    <row r="88" spans="1:13" ht="12" customHeight="1">
      <c r="A88" s="346"/>
      <c r="B88" s="349"/>
      <c r="C88" s="352"/>
      <c r="D88" s="344"/>
      <c r="E88" s="344"/>
      <c r="F88" s="358"/>
      <c r="G88" s="363"/>
      <c r="H88" s="20" t="s">
        <v>18</v>
      </c>
      <c r="I88" s="40"/>
      <c r="J88" s="22"/>
      <c r="K88" s="22"/>
      <c r="L88" s="22"/>
      <c r="M88" s="24"/>
    </row>
    <row r="89" spans="1:13" ht="12" customHeight="1">
      <c r="A89" s="346"/>
      <c r="B89" s="349"/>
      <c r="C89" s="352"/>
      <c r="D89" s="344"/>
      <c r="E89" s="344"/>
      <c r="F89" s="361"/>
      <c r="G89" s="25" t="s">
        <v>19</v>
      </c>
      <c r="H89" s="20" t="s">
        <v>20</v>
      </c>
      <c r="I89" s="40"/>
      <c r="J89" s="22"/>
      <c r="K89" s="22"/>
      <c r="L89" s="22"/>
      <c r="M89" s="24"/>
    </row>
    <row r="90" spans="1:13" ht="12" customHeight="1">
      <c r="A90" s="346"/>
      <c r="B90" s="349"/>
      <c r="C90" s="352"/>
      <c r="D90" s="344"/>
      <c r="E90" s="344"/>
      <c r="F90" s="357">
        <v>2017</v>
      </c>
      <c r="G90" s="362">
        <v>4300000</v>
      </c>
      <c r="H90" s="20" t="s">
        <v>21</v>
      </c>
      <c r="I90" s="40"/>
      <c r="J90" s="22"/>
      <c r="K90" s="22"/>
      <c r="L90" s="22"/>
      <c r="M90" s="24"/>
    </row>
    <row r="91" spans="1:13" ht="12" customHeight="1">
      <c r="A91" s="346"/>
      <c r="B91" s="349"/>
      <c r="C91" s="352"/>
      <c r="D91" s="344"/>
      <c r="E91" s="344"/>
      <c r="F91" s="358"/>
      <c r="G91" s="363"/>
      <c r="H91" s="20" t="s">
        <v>22</v>
      </c>
      <c r="I91" s="40"/>
      <c r="J91" s="22"/>
      <c r="K91" s="22"/>
      <c r="L91" s="22"/>
      <c r="M91" s="24"/>
    </row>
    <row r="92" spans="1:13" ht="12" customHeight="1">
      <c r="A92" s="346"/>
      <c r="B92" s="349"/>
      <c r="C92" s="352"/>
      <c r="D92" s="344"/>
      <c r="E92" s="344"/>
      <c r="F92" s="358"/>
      <c r="G92" s="25" t="s">
        <v>23</v>
      </c>
      <c r="H92" s="20" t="s">
        <v>24</v>
      </c>
      <c r="I92" s="27">
        <v>0</v>
      </c>
      <c r="J92" s="28">
        <v>0</v>
      </c>
      <c r="K92" s="28">
        <f aca="true" t="shared" si="6" ref="K92:M93">K86+K88+K90</f>
        <v>0</v>
      </c>
      <c r="L92" s="28">
        <f t="shared" si="6"/>
        <v>0</v>
      </c>
      <c r="M92" s="29">
        <f t="shared" si="6"/>
        <v>0</v>
      </c>
    </row>
    <row r="93" spans="1:13" ht="12" customHeight="1" thickBot="1">
      <c r="A93" s="347"/>
      <c r="B93" s="350"/>
      <c r="C93" s="353"/>
      <c r="D93" s="344"/>
      <c r="E93" s="344"/>
      <c r="F93" s="359"/>
      <c r="G93" s="30">
        <v>4300000</v>
      </c>
      <c r="H93" s="31" t="s">
        <v>25</v>
      </c>
      <c r="I93" s="32">
        <v>0</v>
      </c>
      <c r="J93" s="33">
        <v>1300000</v>
      </c>
      <c r="K93" s="33">
        <f t="shared" si="6"/>
        <v>1281314</v>
      </c>
      <c r="L93" s="33">
        <f t="shared" si="6"/>
        <v>1281314</v>
      </c>
      <c r="M93" s="34">
        <f t="shared" si="6"/>
        <v>0.29798</v>
      </c>
    </row>
    <row r="94" spans="1:13" ht="9.75" customHeight="1">
      <c r="A94" s="345">
        <v>12</v>
      </c>
      <c r="B94" s="348" t="s">
        <v>37</v>
      </c>
      <c r="C94" s="351">
        <v>60016</v>
      </c>
      <c r="D94" s="343" t="s">
        <v>144</v>
      </c>
      <c r="E94" s="343" t="s">
        <v>14</v>
      </c>
      <c r="F94" s="360">
        <v>2012</v>
      </c>
      <c r="G94" s="14" t="s">
        <v>15</v>
      </c>
      <c r="H94" s="15" t="s">
        <v>38</v>
      </c>
      <c r="I94" s="39"/>
      <c r="J94" s="17"/>
      <c r="K94" s="17"/>
      <c r="L94" s="17"/>
      <c r="M94" s="18"/>
    </row>
    <row r="95" spans="1:13" ht="12.75">
      <c r="A95" s="346"/>
      <c r="B95" s="349"/>
      <c r="C95" s="352"/>
      <c r="D95" s="344"/>
      <c r="E95" s="344"/>
      <c r="F95" s="358"/>
      <c r="G95" s="362">
        <v>0</v>
      </c>
      <c r="H95" s="20" t="s">
        <v>39</v>
      </c>
      <c r="I95" s="21">
        <v>1211333</v>
      </c>
      <c r="J95" s="22">
        <v>300000</v>
      </c>
      <c r="K95" s="22">
        <v>174820</v>
      </c>
      <c r="L95" s="22">
        <f>I95+K95</f>
        <v>1386153</v>
      </c>
      <c r="M95" s="23">
        <f>L95/G101</f>
        <v>0.46031209434492965</v>
      </c>
    </row>
    <row r="96" spans="1:13" ht="12.75">
      <c r="A96" s="346"/>
      <c r="B96" s="349"/>
      <c r="C96" s="352"/>
      <c r="D96" s="344"/>
      <c r="E96" s="344"/>
      <c r="F96" s="358"/>
      <c r="G96" s="363"/>
      <c r="H96" s="20" t="s">
        <v>18</v>
      </c>
      <c r="I96" s="40"/>
      <c r="J96" s="22"/>
      <c r="K96" s="22"/>
      <c r="L96" s="22"/>
      <c r="M96" s="24"/>
    </row>
    <row r="97" spans="1:14" ht="12.75">
      <c r="A97" s="346"/>
      <c r="B97" s="349"/>
      <c r="C97" s="352"/>
      <c r="D97" s="344"/>
      <c r="E97" s="344"/>
      <c r="F97" s="361"/>
      <c r="G97" s="25" t="s">
        <v>19</v>
      </c>
      <c r="H97" s="20" t="s">
        <v>20</v>
      </c>
      <c r="I97" s="40"/>
      <c r="J97" s="22"/>
      <c r="K97" s="22"/>
      <c r="L97" s="22"/>
      <c r="M97" s="24"/>
      <c r="N97" s="26"/>
    </row>
    <row r="98" spans="1:13" ht="12.75">
      <c r="A98" s="346"/>
      <c r="B98" s="349"/>
      <c r="C98" s="352"/>
      <c r="D98" s="344"/>
      <c r="E98" s="344"/>
      <c r="F98" s="357">
        <v>2017</v>
      </c>
      <c r="G98" s="362">
        <v>3011333</v>
      </c>
      <c r="H98" s="20" t="s">
        <v>21</v>
      </c>
      <c r="I98" s="40"/>
      <c r="J98" s="22"/>
      <c r="K98" s="22"/>
      <c r="L98" s="22"/>
      <c r="M98" s="24"/>
    </row>
    <row r="99" spans="1:13" ht="12.75">
      <c r="A99" s="346"/>
      <c r="B99" s="349"/>
      <c r="C99" s="352"/>
      <c r="D99" s="344"/>
      <c r="E99" s="344"/>
      <c r="F99" s="358"/>
      <c r="G99" s="363"/>
      <c r="H99" s="20" t="s">
        <v>22</v>
      </c>
      <c r="I99" s="40"/>
      <c r="J99" s="22"/>
      <c r="K99" s="22"/>
      <c r="L99" s="22"/>
      <c r="M99" s="24"/>
    </row>
    <row r="100" spans="1:13" ht="12.75">
      <c r="A100" s="346"/>
      <c r="B100" s="349"/>
      <c r="C100" s="352"/>
      <c r="D100" s="344"/>
      <c r="E100" s="344"/>
      <c r="F100" s="358"/>
      <c r="G100" s="25" t="s">
        <v>23</v>
      </c>
      <c r="H100" s="20" t="s">
        <v>24</v>
      </c>
      <c r="I100" s="27">
        <v>0</v>
      </c>
      <c r="J100" s="28">
        <v>0</v>
      </c>
      <c r="K100" s="28">
        <f aca="true" t="shared" si="7" ref="K100:M101">K94+K96+K98</f>
        <v>0</v>
      </c>
      <c r="L100" s="28">
        <f t="shared" si="7"/>
        <v>0</v>
      </c>
      <c r="M100" s="29">
        <f t="shared" si="7"/>
        <v>0</v>
      </c>
    </row>
    <row r="101" spans="1:13" ht="13.5" thickBot="1">
      <c r="A101" s="347"/>
      <c r="B101" s="349"/>
      <c r="C101" s="352"/>
      <c r="D101" s="344"/>
      <c r="E101" s="344"/>
      <c r="F101" s="358"/>
      <c r="G101" s="30">
        <v>3011333</v>
      </c>
      <c r="H101" s="42" t="s">
        <v>25</v>
      </c>
      <c r="I101" s="32">
        <v>1211333</v>
      </c>
      <c r="J101" s="33">
        <v>300000</v>
      </c>
      <c r="K101" s="33">
        <f t="shared" si="7"/>
        <v>174820</v>
      </c>
      <c r="L101" s="33">
        <f t="shared" si="7"/>
        <v>1386153</v>
      </c>
      <c r="M101" s="34">
        <f t="shared" si="7"/>
        <v>0.46031209434492965</v>
      </c>
    </row>
    <row r="102" spans="1:13" ht="12.75" customHeight="1">
      <c r="A102" s="345">
        <v>13</v>
      </c>
      <c r="B102" s="348" t="s">
        <v>40</v>
      </c>
      <c r="C102" s="351">
        <v>60017</v>
      </c>
      <c r="D102" s="343" t="s">
        <v>144</v>
      </c>
      <c r="E102" s="343" t="s">
        <v>14</v>
      </c>
      <c r="F102" s="360">
        <v>2012</v>
      </c>
      <c r="G102" s="14" t="s">
        <v>15</v>
      </c>
      <c r="H102" s="15" t="s">
        <v>38</v>
      </c>
      <c r="I102" s="39"/>
      <c r="J102" s="143"/>
      <c r="K102" s="35"/>
      <c r="L102" s="35"/>
      <c r="M102" s="37"/>
    </row>
    <row r="103" spans="1:13" ht="12.75">
      <c r="A103" s="346"/>
      <c r="B103" s="349"/>
      <c r="C103" s="352"/>
      <c r="D103" s="344"/>
      <c r="E103" s="344"/>
      <c r="F103" s="358"/>
      <c r="G103" s="362">
        <v>0</v>
      </c>
      <c r="H103" s="20" t="s">
        <v>39</v>
      </c>
      <c r="I103" s="21">
        <v>215794</v>
      </c>
      <c r="J103" s="22">
        <v>1210162</v>
      </c>
      <c r="K103" s="22">
        <v>1200342</v>
      </c>
      <c r="L103" s="22">
        <f>I103+K103</f>
        <v>1416136</v>
      </c>
      <c r="M103" s="23">
        <f>L103/G109</f>
        <v>0.99311339199807</v>
      </c>
    </row>
    <row r="104" spans="1:13" ht="12.75">
      <c r="A104" s="346"/>
      <c r="B104" s="349"/>
      <c r="C104" s="352"/>
      <c r="D104" s="344"/>
      <c r="E104" s="344"/>
      <c r="F104" s="358"/>
      <c r="G104" s="363"/>
      <c r="H104" s="20" t="s">
        <v>18</v>
      </c>
      <c r="I104" s="40"/>
      <c r="J104" s="22"/>
      <c r="K104" s="22"/>
      <c r="L104" s="22"/>
      <c r="M104" s="24"/>
    </row>
    <row r="105" spans="1:13" ht="12.75">
      <c r="A105" s="346"/>
      <c r="B105" s="349"/>
      <c r="C105" s="352"/>
      <c r="D105" s="344"/>
      <c r="E105" s="344"/>
      <c r="F105" s="361"/>
      <c r="G105" s="25" t="s">
        <v>19</v>
      </c>
      <c r="H105" s="20" t="s">
        <v>20</v>
      </c>
      <c r="I105" s="40"/>
      <c r="J105" s="22"/>
      <c r="K105" s="22"/>
      <c r="L105" s="22"/>
      <c r="M105" s="24"/>
    </row>
    <row r="106" spans="1:13" ht="12.75">
      <c r="A106" s="346"/>
      <c r="B106" s="349"/>
      <c r="C106" s="352"/>
      <c r="D106" s="344"/>
      <c r="E106" s="344"/>
      <c r="F106" s="357">
        <v>2014</v>
      </c>
      <c r="G106" s="362">
        <v>1425956</v>
      </c>
      <c r="H106" s="20" t="s">
        <v>21</v>
      </c>
      <c r="I106" s="40"/>
      <c r="J106" s="22"/>
      <c r="K106" s="22"/>
      <c r="L106" s="22"/>
      <c r="M106" s="24"/>
    </row>
    <row r="107" spans="1:13" ht="12.75">
      <c r="A107" s="346"/>
      <c r="B107" s="349"/>
      <c r="C107" s="352"/>
      <c r="D107" s="344"/>
      <c r="E107" s="344"/>
      <c r="F107" s="358"/>
      <c r="G107" s="363"/>
      <c r="H107" s="20" t="s">
        <v>22</v>
      </c>
      <c r="I107" s="40"/>
      <c r="J107" s="43"/>
      <c r="K107" s="43"/>
      <c r="L107" s="43"/>
      <c r="M107" s="44"/>
    </row>
    <row r="108" spans="1:13" ht="12.75">
      <c r="A108" s="346"/>
      <c r="B108" s="349"/>
      <c r="C108" s="352"/>
      <c r="D108" s="344"/>
      <c r="E108" s="344"/>
      <c r="F108" s="358"/>
      <c r="G108" s="25" t="s">
        <v>23</v>
      </c>
      <c r="H108" s="20" t="s">
        <v>24</v>
      </c>
      <c r="I108" s="27">
        <v>0</v>
      </c>
      <c r="J108" s="28">
        <v>0</v>
      </c>
      <c r="K108" s="28">
        <f aca="true" t="shared" si="8" ref="K108:M109">K102+K104+K106</f>
        <v>0</v>
      </c>
      <c r="L108" s="28">
        <f t="shared" si="8"/>
        <v>0</v>
      </c>
      <c r="M108" s="29">
        <f t="shared" si="8"/>
        <v>0</v>
      </c>
    </row>
    <row r="109" spans="1:13" ht="13.5" thickBot="1">
      <c r="A109" s="347"/>
      <c r="B109" s="350"/>
      <c r="C109" s="353"/>
      <c r="D109" s="365"/>
      <c r="E109" s="365"/>
      <c r="F109" s="359"/>
      <c r="G109" s="30">
        <v>1425956</v>
      </c>
      <c r="H109" s="31" t="s">
        <v>25</v>
      </c>
      <c r="I109" s="32">
        <v>215794</v>
      </c>
      <c r="J109" s="33">
        <v>1210162</v>
      </c>
      <c r="K109" s="33">
        <f t="shared" si="8"/>
        <v>1200342</v>
      </c>
      <c r="L109" s="33">
        <f t="shared" si="8"/>
        <v>1416136</v>
      </c>
      <c r="M109" s="34">
        <f t="shared" si="8"/>
        <v>0.99311339199807</v>
      </c>
    </row>
    <row r="110" spans="1:13" ht="12.75" customHeight="1">
      <c r="A110" s="345">
        <v>14</v>
      </c>
      <c r="B110" s="348" t="s">
        <v>41</v>
      </c>
      <c r="C110" s="351">
        <v>60095</v>
      </c>
      <c r="D110" s="343" t="s">
        <v>148</v>
      </c>
      <c r="E110" s="13"/>
      <c r="F110" s="360">
        <v>2011</v>
      </c>
      <c r="G110" s="14" t="s">
        <v>15</v>
      </c>
      <c r="H110" s="15" t="s">
        <v>16</v>
      </c>
      <c r="I110" s="16"/>
      <c r="J110" s="35"/>
      <c r="K110" s="35"/>
      <c r="L110" s="35"/>
      <c r="M110" s="37"/>
    </row>
    <row r="111" spans="1:13" ht="12.75">
      <c r="A111" s="346"/>
      <c r="B111" s="349"/>
      <c r="C111" s="352"/>
      <c r="D111" s="344"/>
      <c r="E111" s="19"/>
      <c r="F111" s="358"/>
      <c r="G111" s="362">
        <v>0</v>
      </c>
      <c r="H111" s="20" t="s">
        <v>17</v>
      </c>
      <c r="I111" s="21">
        <v>79079000</v>
      </c>
      <c r="J111" s="22">
        <v>10000000</v>
      </c>
      <c r="K111" s="22">
        <v>0</v>
      </c>
      <c r="L111" s="22">
        <f>I111+K111</f>
        <v>79079000</v>
      </c>
      <c r="M111" s="23">
        <f>L111/G117</f>
        <v>0.7216488259826065</v>
      </c>
    </row>
    <row r="112" spans="1:13" ht="11.25" customHeight="1">
      <c r="A112" s="346"/>
      <c r="B112" s="349"/>
      <c r="C112" s="352"/>
      <c r="D112" s="344"/>
      <c r="E112" s="19"/>
      <c r="F112" s="358"/>
      <c r="G112" s="363"/>
      <c r="H112" s="20" t="s">
        <v>18</v>
      </c>
      <c r="I112" s="21"/>
      <c r="J112" s="22"/>
      <c r="K112" s="22"/>
      <c r="L112" s="22"/>
      <c r="M112" s="24"/>
    </row>
    <row r="113" spans="1:13" ht="12.75">
      <c r="A113" s="346"/>
      <c r="B113" s="349"/>
      <c r="C113" s="352"/>
      <c r="D113" s="344"/>
      <c r="E113" s="19" t="s">
        <v>28</v>
      </c>
      <c r="F113" s="361"/>
      <c r="G113" s="25" t="s">
        <v>19</v>
      </c>
      <c r="H113" s="20" t="s">
        <v>20</v>
      </c>
      <c r="I113" s="21"/>
      <c r="J113" s="22"/>
      <c r="K113" s="22"/>
      <c r="L113" s="22"/>
      <c r="M113" s="24"/>
    </row>
    <row r="114" spans="1:13" ht="12.75">
      <c r="A114" s="346"/>
      <c r="B114" s="349"/>
      <c r="C114" s="352"/>
      <c r="D114" s="344"/>
      <c r="E114" s="19"/>
      <c r="F114" s="357">
        <v>2015</v>
      </c>
      <c r="G114" s="362">
        <v>109581000</v>
      </c>
      <c r="H114" s="20" t="s">
        <v>21</v>
      </c>
      <c r="I114" s="21"/>
      <c r="J114" s="22"/>
      <c r="K114" s="22"/>
      <c r="L114" s="22"/>
      <c r="M114" s="24"/>
    </row>
    <row r="115" spans="1:13" ht="12.75">
      <c r="A115" s="346"/>
      <c r="B115" s="349"/>
      <c r="C115" s="352"/>
      <c r="D115" s="344"/>
      <c r="E115" s="19"/>
      <c r="F115" s="358"/>
      <c r="G115" s="363"/>
      <c r="H115" s="20" t="s">
        <v>22</v>
      </c>
      <c r="I115" s="21"/>
      <c r="J115" s="22"/>
      <c r="K115" s="22"/>
      <c r="L115" s="22"/>
      <c r="M115" s="24"/>
    </row>
    <row r="116" spans="1:13" ht="12.75">
      <c r="A116" s="346"/>
      <c r="B116" s="349"/>
      <c r="C116" s="352"/>
      <c r="D116" s="344"/>
      <c r="E116" s="19"/>
      <c r="F116" s="358"/>
      <c r="G116" s="25" t="s">
        <v>23</v>
      </c>
      <c r="H116" s="20" t="s">
        <v>24</v>
      </c>
      <c r="I116" s="27">
        <v>0</v>
      </c>
      <c r="J116" s="28">
        <v>0</v>
      </c>
      <c r="K116" s="28">
        <f aca="true" t="shared" si="9" ref="K116:M117">K110+K112+K114</f>
        <v>0</v>
      </c>
      <c r="L116" s="28">
        <f t="shared" si="9"/>
        <v>0</v>
      </c>
      <c r="M116" s="29">
        <f t="shared" si="9"/>
        <v>0</v>
      </c>
    </row>
    <row r="117" spans="1:13" ht="13.5" thickBot="1">
      <c r="A117" s="347"/>
      <c r="B117" s="350"/>
      <c r="C117" s="353"/>
      <c r="D117" s="365"/>
      <c r="E117" s="38"/>
      <c r="F117" s="359"/>
      <c r="G117" s="30">
        <v>109581000</v>
      </c>
      <c r="H117" s="31" t="s">
        <v>25</v>
      </c>
      <c r="I117" s="32">
        <v>79079000</v>
      </c>
      <c r="J117" s="33">
        <v>10000000</v>
      </c>
      <c r="K117" s="33">
        <f t="shared" si="9"/>
        <v>0</v>
      </c>
      <c r="L117" s="33">
        <f t="shared" si="9"/>
        <v>79079000</v>
      </c>
      <c r="M117" s="34">
        <f t="shared" si="9"/>
        <v>0.7216488259826065</v>
      </c>
    </row>
    <row r="118" spans="1:13" ht="12.75" customHeight="1">
      <c r="A118" s="345">
        <v>15</v>
      </c>
      <c r="B118" s="348" t="s">
        <v>42</v>
      </c>
      <c r="C118" s="351">
        <v>71035</v>
      </c>
      <c r="D118" s="343" t="s">
        <v>144</v>
      </c>
      <c r="E118" s="343" t="s">
        <v>14</v>
      </c>
      <c r="F118" s="360">
        <v>2013</v>
      </c>
      <c r="G118" s="14" t="s">
        <v>15</v>
      </c>
      <c r="H118" s="15" t="s">
        <v>16</v>
      </c>
      <c r="I118" s="39"/>
      <c r="J118" s="35"/>
      <c r="K118" s="35"/>
      <c r="L118" s="35"/>
      <c r="M118" s="18"/>
    </row>
    <row r="119" spans="1:13" ht="12.75">
      <c r="A119" s="346"/>
      <c r="B119" s="349"/>
      <c r="C119" s="352"/>
      <c r="D119" s="344"/>
      <c r="E119" s="344"/>
      <c r="F119" s="358"/>
      <c r="G119" s="362">
        <v>0</v>
      </c>
      <c r="H119" s="20" t="s">
        <v>17</v>
      </c>
      <c r="I119" s="21">
        <v>3325499</v>
      </c>
      <c r="J119" s="22">
        <v>450000</v>
      </c>
      <c r="K119" s="22">
        <v>442490</v>
      </c>
      <c r="L119" s="22">
        <f>I119+K119</f>
        <v>3767989</v>
      </c>
      <c r="M119" s="23">
        <f>L119/G125</f>
        <v>0.5179011089136292</v>
      </c>
    </row>
    <row r="120" spans="1:13" ht="10.5" customHeight="1">
      <c r="A120" s="346"/>
      <c r="B120" s="349"/>
      <c r="C120" s="352"/>
      <c r="D120" s="344"/>
      <c r="E120" s="344"/>
      <c r="F120" s="358"/>
      <c r="G120" s="363"/>
      <c r="H120" s="20" t="s">
        <v>18</v>
      </c>
      <c r="I120" s="40"/>
      <c r="J120" s="22"/>
      <c r="K120" s="22"/>
      <c r="L120" s="22"/>
      <c r="M120" s="24"/>
    </row>
    <row r="121" spans="1:13" ht="10.5" customHeight="1">
      <c r="A121" s="346"/>
      <c r="B121" s="349"/>
      <c r="C121" s="352"/>
      <c r="D121" s="344"/>
      <c r="E121" s="344"/>
      <c r="F121" s="361"/>
      <c r="G121" s="25" t="s">
        <v>19</v>
      </c>
      <c r="H121" s="20" t="s">
        <v>20</v>
      </c>
      <c r="I121" s="40"/>
      <c r="J121" s="22"/>
      <c r="K121" s="22"/>
      <c r="L121" s="22"/>
      <c r="M121" s="24"/>
    </row>
    <row r="122" spans="1:15" ht="10.5" customHeight="1">
      <c r="A122" s="346"/>
      <c r="B122" s="349"/>
      <c r="C122" s="352"/>
      <c r="D122" s="344"/>
      <c r="E122" s="344"/>
      <c r="F122" s="357">
        <v>2017</v>
      </c>
      <c r="G122" s="362">
        <v>7275499</v>
      </c>
      <c r="H122" s="20" t="s">
        <v>21</v>
      </c>
      <c r="I122" s="40"/>
      <c r="J122" s="22"/>
      <c r="K122" s="22"/>
      <c r="L122" s="22"/>
      <c r="M122" s="24"/>
      <c r="O122" s="26"/>
    </row>
    <row r="123" spans="1:13" ht="10.5" customHeight="1">
      <c r="A123" s="346"/>
      <c r="B123" s="349"/>
      <c r="C123" s="352"/>
      <c r="D123" s="344"/>
      <c r="E123" s="344"/>
      <c r="F123" s="358"/>
      <c r="G123" s="363"/>
      <c r="H123" s="20" t="s">
        <v>22</v>
      </c>
      <c r="I123" s="40"/>
      <c r="J123" s="22"/>
      <c r="K123" s="22"/>
      <c r="L123" s="22"/>
      <c r="M123" s="24"/>
    </row>
    <row r="124" spans="1:13" ht="12.75">
      <c r="A124" s="346"/>
      <c r="B124" s="349"/>
      <c r="C124" s="352"/>
      <c r="D124" s="344"/>
      <c r="E124" s="344"/>
      <c r="F124" s="358"/>
      <c r="G124" s="25" t="s">
        <v>23</v>
      </c>
      <c r="H124" s="20" t="s">
        <v>24</v>
      </c>
      <c r="I124" s="27">
        <v>0</v>
      </c>
      <c r="J124" s="28">
        <v>0</v>
      </c>
      <c r="K124" s="28">
        <f aca="true" t="shared" si="10" ref="K124:M125">K118+K120+K122</f>
        <v>0</v>
      </c>
      <c r="L124" s="28">
        <f t="shared" si="10"/>
        <v>0</v>
      </c>
      <c r="M124" s="29">
        <f t="shared" si="10"/>
        <v>0</v>
      </c>
    </row>
    <row r="125" spans="1:13" ht="13.5" thickBot="1">
      <c r="A125" s="347"/>
      <c r="B125" s="350"/>
      <c r="C125" s="353"/>
      <c r="D125" s="344"/>
      <c r="E125" s="344"/>
      <c r="F125" s="359"/>
      <c r="G125" s="30">
        <v>7275499</v>
      </c>
      <c r="H125" s="31" t="s">
        <v>25</v>
      </c>
      <c r="I125" s="32">
        <v>3325499</v>
      </c>
      <c r="J125" s="33">
        <v>450000</v>
      </c>
      <c r="K125" s="33">
        <f t="shared" si="10"/>
        <v>442490</v>
      </c>
      <c r="L125" s="33">
        <f t="shared" si="10"/>
        <v>3767989</v>
      </c>
      <c r="M125" s="34">
        <f t="shared" si="10"/>
        <v>0.5179011089136292</v>
      </c>
    </row>
    <row r="126" spans="1:13" ht="12.75" customHeight="1">
      <c r="A126" s="345">
        <v>16</v>
      </c>
      <c r="B126" s="348" t="s">
        <v>37</v>
      </c>
      <c r="C126" s="351">
        <v>71035</v>
      </c>
      <c r="D126" s="343" t="s">
        <v>144</v>
      </c>
      <c r="E126" s="343" t="s">
        <v>14</v>
      </c>
      <c r="F126" s="360">
        <v>2012</v>
      </c>
      <c r="G126" s="14" t="s">
        <v>15</v>
      </c>
      <c r="H126" s="15" t="s">
        <v>16</v>
      </c>
      <c r="I126" s="39"/>
      <c r="J126" s="35"/>
      <c r="K126" s="35"/>
      <c r="L126" s="35"/>
      <c r="M126" s="37"/>
    </row>
    <row r="127" spans="1:13" ht="12.75">
      <c r="A127" s="346"/>
      <c r="B127" s="349"/>
      <c r="C127" s="352"/>
      <c r="D127" s="344"/>
      <c r="E127" s="344"/>
      <c r="F127" s="358"/>
      <c r="G127" s="362">
        <v>0</v>
      </c>
      <c r="H127" s="20" t="s">
        <v>17</v>
      </c>
      <c r="I127" s="21">
        <v>437309</v>
      </c>
      <c r="J127" s="22">
        <v>45000</v>
      </c>
      <c r="K127" s="22">
        <v>31393</v>
      </c>
      <c r="L127" s="22">
        <f>I127+K127</f>
        <v>468702</v>
      </c>
      <c r="M127" s="23">
        <f>L127/G133</f>
        <v>0.531222054858332</v>
      </c>
    </row>
    <row r="128" spans="1:13" ht="11.25" customHeight="1">
      <c r="A128" s="346"/>
      <c r="B128" s="349"/>
      <c r="C128" s="352"/>
      <c r="D128" s="344"/>
      <c r="E128" s="344"/>
      <c r="F128" s="358"/>
      <c r="G128" s="363"/>
      <c r="H128" s="20" t="s">
        <v>18</v>
      </c>
      <c r="I128" s="40"/>
      <c r="J128" s="22"/>
      <c r="K128" s="22"/>
      <c r="L128" s="22"/>
      <c r="M128" s="24"/>
    </row>
    <row r="129" spans="1:13" ht="11.25" customHeight="1">
      <c r="A129" s="346"/>
      <c r="B129" s="349"/>
      <c r="C129" s="352"/>
      <c r="D129" s="344"/>
      <c r="E129" s="344"/>
      <c r="F129" s="361"/>
      <c r="G129" s="25" t="s">
        <v>19</v>
      </c>
      <c r="H129" s="20" t="s">
        <v>20</v>
      </c>
      <c r="I129" s="40"/>
      <c r="J129" s="22"/>
      <c r="K129" s="22"/>
      <c r="L129" s="22"/>
      <c r="M129" s="24"/>
    </row>
    <row r="130" spans="1:15" ht="11.25" customHeight="1">
      <c r="A130" s="346"/>
      <c r="B130" s="349"/>
      <c r="C130" s="352"/>
      <c r="D130" s="344"/>
      <c r="E130" s="344"/>
      <c r="F130" s="357">
        <v>2016</v>
      </c>
      <c r="G130" s="362">
        <v>882309</v>
      </c>
      <c r="H130" s="20" t="s">
        <v>21</v>
      </c>
      <c r="I130" s="40"/>
      <c r="J130" s="22"/>
      <c r="K130" s="22"/>
      <c r="L130" s="22"/>
      <c r="M130" s="24"/>
      <c r="O130" s="26"/>
    </row>
    <row r="131" spans="1:13" ht="11.25" customHeight="1">
      <c r="A131" s="346"/>
      <c r="B131" s="349"/>
      <c r="C131" s="352"/>
      <c r="D131" s="344"/>
      <c r="E131" s="344"/>
      <c r="F131" s="358"/>
      <c r="G131" s="363"/>
      <c r="H131" s="20" t="s">
        <v>22</v>
      </c>
      <c r="I131" s="40"/>
      <c r="J131" s="22"/>
      <c r="K131" s="22"/>
      <c r="L131" s="22"/>
      <c r="M131" s="24"/>
    </row>
    <row r="132" spans="1:13" ht="12.75">
      <c r="A132" s="346"/>
      <c r="B132" s="349"/>
      <c r="C132" s="352"/>
      <c r="D132" s="344"/>
      <c r="E132" s="344"/>
      <c r="F132" s="358"/>
      <c r="G132" s="25" t="s">
        <v>23</v>
      </c>
      <c r="H132" s="20" t="s">
        <v>24</v>
      </c>
      <c r="I132" s="27">
        <v>0</v>
      </c>
      <c r="J132" s="28">
        <v>0</v>
      </c>
      <c r="K132" s="28">
        <f aca="true" t="shared" si="11" ref="K132:M133">K126+K128+K130</f>
        <v>0</v>
      </c>
      <c r="L132" s="28">
        <f t="shared" si="11"/>
        <v>0</v>
      </c>
      <c r="M132" s="29">
        <f t="shared" si="11"/>
        <v>0</v>
      </c>
    </row>
    <row r="133" spans="1:13" ht="12" customHeight="1" thickBot="1">
      <c r="A133" s="347"/>
      <c r="B133" s="350"/>
      <c r="C133" s="353"/>
      <c r="D133" s="344"/>
      <c r="E133" s="365"/>
      <c r="F133" s="359"/>
      <c r="G133" s="30">
        <v>882309</v>
      </c>
      <c r="H133" s="31" t="s">
        <v>25</v>
      </c>
      <c r="I133" s="32">
        <v>437309</v>
      </c>
      <c r="J133" s="33">
        <v>45000</v>
      </c>
      <c r="K133" s="33">
        <f t="shared" si="11"/>
        <v>31393</v>
      </c>
      <c r="L133" s="33">
        <f t="shared" si="11"/>
        <v>468702</v>
      </c>
      <c r="M133" s="34">
        <f t="shared" si="11"/>
        <v>0.531222054858332</v>
      </c>
    </row>
    <row r="134" spans="1:13" ht="12.75" customHeight="1">
      <c r="A134" s="345">
        <v>17</v>
      </c>
      <c r="B134" s="348" t="s">
        <v>43</v>
      </c>
      <c r="C134" s="351">
        <v>71095</v>
      </c>
      <c r="D134" s="343" t="s">
        <v>145</v>
      </c>
      <c r="E134" s="13"/>
      <c r="F134" s="360">
        <v>2014</v>
      </c>
      <c r="G134" s="14" t="s">
        <v>15</v>
      </c>
      <c r="H134" s="15" t="s">
        <v>16</v>
      </c>
      <c r="I134" s="16"/>
      <c r="J134" s="35"/>
      <c r="K134" s="35"/>
      <c r="L134" s="35"/>
      <c r="M134" s="37"/>
    </row>
    <row r="135" spans="1:13" ht="12.75">
      <c r="A135" s="346"/>
      <c r="B135" s="349"/>
      <c r="C135" s="352"/>
      <c r="D135" s="344"/>
      <c r="E135" s="19"/>
      <c r="F135" s="358"/>
      <c r="G135" s="362">
        <v>0</v>
      </c>
      <c r="H135" s="20" t="s">
        <v>17</v>
      </c>
      <c r="I135" s="21"/>
      <c r="J135" s="22">
        <v>2303820</v>
      </c>
      <c r="K135" s="22">
        <v>1511243</v>
      </c>
      <c r="L135" s="22">
        <f>I135+K135</f>
        <v>1511243</v>
      </c>
      <c r="M135" s="23">
        <f>L135/G141</f>
        <v>0.5037476666666667</v>
      </c>
    </row>
    <row r="136" spans="1:13" ht="12.75">
      <c r="A136" s="346"/>
      <c r="B136" s="349"/>
      <c r="C136" s="352"/>
      <c r="D136" s="344"/>
      <c r="E136" s="19"/>
      <c r="F136" s="358"/>
      <c r="G136" s="363"/>
      <c r="H136" s="20" t="s">
        <v>18</v>
      </c>
      <c r="I136" s="21"/>
      <c r="J136" s="22"/>
      <c r="K136" s="22"/>
      <c r="L136" s="22"/>
      <c r="M136" s="24"/>
    </row>
    <row r="137" spans="1:13" ht="12.75">
      <c r="A137" s="346"/>
      <c r="B137" s="349"/>
      <c r="C137" s="352"/>
      <c r="D137" s="344"/>
      <c r="E137" s="19" t="s">
        <v>81</v>
      </c>
      <c r="F137" s="361"/>
      <c r="G137" s="25" t="s">
        <v>19</v>
      </c>
      <c r="H137" s="20" t="s">
        <v>20</v>
      </c>
      <c r="I137" s="21"/>
      <c r="J137" s="22"/>
      <c r="K137" s="22"/>
      <c r="L137" s="22"/>
      <c r="M137" s="24"/>
    </row>
    <row r="138" spans="1:13" ht="12.75">
      <c r="A138" s="346"/>
      <c r="B138" s="349"/>
      <c r="C138" s="352"/>
      <c r="D138" s="344"/>
      <c r="E138" s="19"/>
      <c r="F138" s="357">
        <v>2015</v>
      </c>
      <c r="G138" s="362">
        <v>3000000</v>
      </c>
      <c r="H138" s="20" t="s">
        <v>21</v>
      </c>
      <c r="I138" s="21"/>
      <c r="J138" s="22"/>
      <c r="K138" s="22"/>
      <c r="L138" s="22"/>
      <c r="M138" s="24"/>
    </row>
    <row r="139" spans="1:13" ht="11.25" customHeight="1">
      <c r="A139" s="346"/>
      <c r="B139" s="349"/>
      <c r="C139" s="352"/>
      <c r="D139" s="344"/>
      <c r="E139" s="19"/>
      <c r="F139" s="358"/>
      <c r="G139" s="363"/>
      <c r="H139" s="20" t="s">
        <v>22</v>
      </c>
      <c r="I139" s="21"/>
      <c r="J139" s="22"/>
      <c r="K139" s="22"/>
      <c r="L139" s="22"/>
      <c r="M139" s="24"/>
    </row>
    <row r="140" spans="1:13" ht="12.75">
      <c r="A140" s="346"/>
      <c r="B140" s="349"/>
      <c r="C140" s="352"/>
      <c r="D140" s="344"/>
      <c r="E140" s="19"/>
      <c r="F140" s="358"/>
      <c r="G140" s="25" t="s">
        <v>23</v>
      </c>
      <c r="H140" s="20" t="s">
        <v>24</v>
      </c>
      <c r="I140" s="27">
        <v>0</v>
      </c>
      <c r="J140" s="28">
        <v>0</v>
      </c>
      <c r="K140" s="28">
        <f aca="true" t="shared" si="12" ref="K140:M141">K134+K136+K138</f>
        <v>0</v>
      </c>
      <c r="L140" s="28">
        <f t="shared" si="12"/>
        <v>0</v>
      </c>
      <c r="M140" s="29">
        <f t="shared" si="12"/>
        <v>0</v>
      </c>
    </row>
    <row r="141" spans="1:13" ht="13.5" thickBot="1">
      <c r="A141" s="347"/>
      <c r="B141" s="350"/>
      <c r="C141" s="353"/>
      <c r="D141" s="365"/>
      <c r="E141" s="38"/>
      <c r="F141" s="359"/>
      <c r="G141" s="30">
        <v>3000000</v>
      </c>
      <c r="H141" s="31" t="s">
        <v>25</v>
      </c>
      <c r="I141" s="32">
        <v>0</v>
      </c>
      <c r="J141" s="33">
        <v>2303820</v>
      </c>
      <c r="K141" s="33">
        <f t="shared" si="12"/>
        <v>1511243</v>
      </c>
      <c r="L141" s="33">
        <f t="shared" si="12"/>
        <v>1511243</v>
      </c>
      <c r="M141" s="34">
        <f t="shared" si="12"/>
        <v>0.5037476666666667</v>
      </c>
    </row>
    <row r="142" spans="1:13" ht="12.75" customHeight="1">
      <c r="A142" s="345">
        <v>18</v>
      </c>
      <c r="B142" s="348" t="s">
        <v>44</v>
      </c>
      <c r="C142" s="351">
        <v>71095</v>
      </c>
      <c r="D142" s="343" t="s">
        <v>148</v>
      </c>
      <c r="E142" s="13"/>
      <c r="F142" s="360">
        <v>2013</v>
      </c>
      <c r="G142" s="14" t="s">
        <v>15</v>
      </c>
      <c r="H142" s="15" t="s">
        <v>16</v>
      </c>
      <c r="I142" s="16"/>
      <c r="J142" s="35"/>
      <c r="K142" s="35"/>
      <c r="L142" s="35"/>
      <c r="M142" s="37"/>
    </row>
    <row r="143" spans="1:13" ht="12.75">
      <c r="A143" s="346"/>
      <c r="B143" s="349"/>
      <c r="C143" s="352"/>
      <c r="D143" s="344"/>
      <c r="E143" s="19"/>
      <c r="F143" s="358"/>
      <c r="G143" s="362">
        <v>0</v>
      </c>
      <c r="H143" s="20" t="s">
        <v>17</v>
      </c>
      <c r="I143" s="21">
        <v>225000</v>
      </c>
      <c r="J143" s="22">
        <v>200000</v>
      </c>
      <c r="K143" s="22">
        <v>200000</v>
      </c>
      <c r="L143" s="22">
        <f>I143+K143</f>
        <v>425000</v>
      </c>
      <c r="M143" s="23">
        <f>L143/G149</f>
        <v>0.68</v>
      </c>
    </row>
    <row r="144" spans="1:13" ht="12.75">
      <c r="A144" s="346"/>
      <c r="B144" s="349"/>
      <c r="C144" s="352"/>
      <c r="D144" s="344"/>
      <c r="E144" s="19"/>
      <c r="F144" s="358"/>
      <c r="G144" s="363"/>
      <c r="H144" s="20" t="s">
        <v>18</v>
      </c>
      <c r="I144" s="21"/>
      <c r="J144" s="22"/>
      <c r="K144" s="22"/>
      <c r="L144" s="22"/>
      <c r="M144" s="24"/>
    </row>
    <row r="145" spans="1:13" ht="12.75">
      <c r="A145" s="346"/>
      <c r="B145" s="349"/>
      <c r="C145" s="352"/>
      <c r="D145" s="344"/>
      <c r="E145" s="19" t="s">
        <v>28</v>
      </c>
      <c r="F145" s="361"/>
      <c r="G145" s="25" t="s">
        <v>19</v>
      </c>
      <c r="H145" s="20" t="s">
        <v>20</v>
      </c>
      <c r="I145" s="21"/>
      <c r="J145" s="22"/>
      <c r="K145" s="22"/>
      <c r="L145" s="22"/>
      <c r="M145" s="24"/>
    </row>
    <row r="146" spans="1:13" ht="12.75">
      <c r="A146" s="346"/>
      <c r="B146" s="349"/>
      <c r="C146" s="352"/>
      <c r="D146" s="344"/>
      <c r="E146" s="19"/>
      <c r="F146" s="357">
        <v>2016</v>
      </c>
      <c r="G146" s="362">
        <v>625000</v>
      </c>
      <c r="H146" s="20" t="s">
        <v>21</v>
      </c>
      <c r="I146" s="21"/>
      <c r="J146" s="22"/>
      <c r="K146" s="22"/>
      <c r="L146" s="22"/>
      <c r="M146" s="24"/>
    </row>
    <row r="147" spans="1:13" ht="11.25" customHeight="1">
      <c r="A147" s="346"/>
      <c r="B147" s="349"/>
      <c r="C147" s="352"/>
      <c r="D147" s="344"/>
      <c r="E147" s="19"/>
      <c r="F147" s="358"/>
      <c r="G147" s="363"/>
      <c r="H147" s="20" t="s">
        <v>22</v>
      </c>
      <c r="I147" s="21"/>
      <c r="J147" s="22"/>
      <c r="K147" s="22"/>
      <c r="L147" s="22"/>
      <c r="M147" s="24"/>
    </row>
    <row r="148" spans="1:13" ht="10.5" customHeight="1">
      <c r="A148" s="346"/>
      <c r="B148" s="349"/>
      <c r="C148" s="352"/>
      <c r="D148" s="344"/>
      <c r="E148" s="19"/>
      <c r="F148" s="358"/>
      <c r="G148" s="25" t="s">
        <v>23</v>
      </c>
      <c r="H148" s="20" t="s">
        <v>24</v>
      </c>
      <c r="I148" s="27">
        <v>0</v>
      </c>
      <c r="J148" s="28">
        <v>0</v>
      </c>
      <c r="K148" s="28">
        <f aca="true" t="shared" si="13" ref="K148:M149">K142+K144+K146</f>
        <v>0</v>
      </c>
      <c r="L148" s="28">
        <f t="shared" si="13"/>
        <v>0</v>
      </c>
      <c r="M148" s="29">
        <f t="shared" si="13"/>
        <v>0</v>
      </c>
    </row>
    <row r="149" spans="1:13" ht="13.5" thickBot="1">
      <c r="A149" s="347"/>
      <c r="B149" s="350"/>
      <c r="C149" s="353"/>
      <c r="D149" s="365"/>
      <c r="E149" s="38"/>
      <c r="F149" s="359"/>
      <c r="G149" s="30">
        <v>625000</v>
      </c>
      <c r="H149" s="31" t="s">
        <v>25</v>
      </c>
      <c r="I149" s="32">
        <v>225000</v>
      </c>
      <c r="J149" s="33">
        <v>200000</v>
      </c>
      <c r="K149" s="33">
        <f t="shared" si="13"/>
        <v>200000</v>
      </c>
      <c r="L149" s="33">
        <f t="shared" si="13"/>
        <v>425000</v>
      </c>
      <c r="M149" s="34">
        <f t="shared" si="13"/>
        <v>0.68</v>
      </c>
    </row>
    <row r="150" spans="1:13" ht="12.75">
      <c r="A150" s="345">
        <v>19</v>
      </c>
      <c r="B150" s="348" t="s">
        <v>82</v>
      </c>
      <c r="C150" s="343">
        <v>71095</v>
      </c>
      <c r="D150" s="343" t="s">
        <v>153</v>
      </c>
      <c r="E150" s="13"/>
      <c r="F150" s="360">
        <v>2014</v>
      </c>
      <c r="G150" s="47" t="s">
        <v>15</v>
      </c>
      <c r="H150" s="15" t="s">
        <v>16</v>
      </c>
      <c r="I150" s="16"/>
      <c r="J150" s="113">
        <v>21125</v>
      </c>
      <c r="K150" s="35"/>
      <c r="L150" s="35"/>
      <c r="M150" s="76"/>
    </row>
    <row r="151" spans="1:13" ht="10.5" customHeight="1">
      <c r="A151" s="346"/>
      <c r="B151" s="349"/>
      <c r="C151" s="344"/>
      <c r="D151" s="344"/>
      <c r="E151" s="19"/>
      <c r="F151" s="358"/>
      <c r="G151" s="355"/>
      <c r="H151" s="20" t="s">
        <v>17</v>
      </c>
      <c r="I151" s="21"/>
      <c r="J151" s="114">
        <v>16000</v>
      </c>
      <c r="K151" s="22">
        <v>16392</v>
      </c>
      <c r="L151" s="22">
        <f>I151+K151</f>
        <v>16392</v>
      </c>
      <c r="M151" s="23">
        <f>L151/G157</f>
        <v>0.5374426229508197</v>
      </c>
    </row>
    <row r="152" spans="1:13" ht="10.5" customHeight="1">
      <c r="A152" s="346"/>
      <c r="B152" s="349"/>
      <c r="C152" s="344"/>
      <c r="D152" s="344"/>
      <c r="E152" s="19"/>
      <c r="F152" s="358"/>
      <c r="G152" s="356"/>
      <c r="H152" s="20" t="s">
        <v>18</v>
      </c>
      <c r="I152" s="21"/>
      <c r="J152" s="114"/>
      <c r="K152" s="22"/>
      <c r="L152" s="22"/>
      <c r="M152" s="23"/>
    </row>
    <row r="153" spans="1:13" ht="11.25" customHeight="1">
      <c r="A153" s="346"/>
      <c r="B153" s="349"/>
      <c r="C153" s="344"/>
      <c r="D153" s="344"/>
      <c r="E153" s="19"/>
      <c r="F153" s="361"/>
      <c r="G153" s="49" t="s">
        <v>19</v>
      </c>
      <c r="H153" s="20" t="s">
        <v>20</v>
      </c>
      <c r="I153" s="21"/>
      <c r="J153" s="114"/>
      <c r="K153" s="22"/>
      <c r="L153" s="22"/>
      <c r="M153" s="23"/>
    </row>
    <row r="154" spans="1:13" ht="12.75">
      <c r="A154" s="346"/>
      <c r="B154" s="349"/>
      <c r="C154" s="344"/>
      <c r="D154" s="344"/>
      <c r="E154" s="19"/>
      <c r="F154" s="357">
        <v>2016</v>
      </c>
      <c r="G154" s="355">
        <v>30500</v>
      </c>
      <c r="H154" s="20" t="s">
        <v>21</v>
      </c>
      <c r="I154" s="21"/>
      <c r="J154" s="114">
        <v>23500</v>
      </c>
      <c r="K154" s="22"/>
      <c r="L154" s="22">
        <f>I154+K154</f>
        <v>0</v>
      </c>
      <c r="M154" s="23"/>
    </row>
    <row r="155" spans="1:13" ht="12.75">
      <c r="A155" s="346"/>
      <c r="B155" s="349"/>
      <c r="C155" s="344"/>
      <c r="D155" s="344"/>
      <c r="E155" s="19"/>
      <c r="F155" s="358"/>
      <c r="G155" s="356"/>
      <c r="H155" s="20" t="s">
        <v>22</v>
      </c>
      <c r="I155" s="21"/>
      <c r="J155" s="114"/>
      <c r="K155" s="22"/>
      <c r="L155" s="22"/>
      <c r="M155" s="23"/>
    </row>
    <row r="156" spans="1:13" ht="12.75">
      <c r="A156" s="346"/>
      <c r="B156" s="349"/>
      <c r="C156" s="344"/>
      <c r="D156" s="344"/>
      <c r="E156" s="19"/>
      <c r="F156" s="358"/>
      <c r="G156" s="49" t="s">
        <v>23</v>
      </c>
      <c r="H156" s="20" t="s">
        <v>24</v>
      </c>
      <c r="I156" s="27">
        <v>0</v>
      </c>
      <c r="J156" s="115">
        <v>44625</v>
      </c>
      <c r="K156" s="28">
        <f aca="true" t="shared" si="14" ref="K156:M157">K150+K152+K154</f>
        <v>0</v>
      </c>
      <c r="L156" s="28">
        <f t="shared" si="14"/>
        <v>0</v>
      </c>
      <c r="M156" s="119">
        <f t="shared" si="14"/>
        <v>0</v>
      </c>
    </row>
    <row r="157" spans="1:13" ht="13.5" thickBot="1">
      <c r="A157" s="347"/>
      <c r="B157" s="350"/>
      <c r="C157" s="365"/>
      <c r="D157" s="365"/>
      <c r="E157" s="38"/>
      <c r="F157" s="359"/>
      <c r="G157" s="51">
        <f>SUM(G154)</f>
        <v>30500</v>
      </c>
      <c r="H157" s="31" t="s">
        <v>25</v>
      </c>
      <c r="I157" s="32">
        <v>0</v>
      </c>
      <c r="J157" s="116">
        <v>16000</v>
      </c>
      <c r="K157" s="33">
        <f t="shared" si="14"/>
        <v>16392</v>
      </c>
      <c r="L157" s="33">
        <f t="shared" si="14"/>
        <v>16392</v>
      </c>
      <c r="M157" s="119">
        <f t="shared" si="14"/>
        <v>0.5374426229508197</v>
      </c>
    </row>
    <row r="158" spans="1:13" ht="12.75" customHeight="1">
      <c r="A158" s="345">
        <v>20</v>
      </c>
      <c r="B158" s="348" t="s">
        <v>45</v>
      </c>
      <c r="C158" s="351">
        <v>75023</v>
      </c>
      <c r="D158" s="343" t="s">
        <v>147</v>
      </c>
      <c r="E158" s="13"/>
      <c r="F158" s="360">
        <v>2011</v>
      </c>
      <c r="G158" s="14" t="s">
        <v>15</v>
      </c>
      <c r="H158" s="15" t="s">
        <v>16</v>
      </c>
      <c r="I158" s="16"/>
      <c r="J158" s="35"/>
      <c r="K158" s="35"/>
      <c r="L158" s="35"/>
      <c r="M158" s="37"/>
    </row>
    <row r="159" spans="1:13" ht="12.75">
      <c r="A159" s="346"/>
      <c r="B159" s="349"/>
      <c r="C159" s="352"/>
      <c r="D159" s="344"/>
      <c r="E159" s="19"/>
      <c r="F159" s="358"/>
      <c r="G159" s="362">
        <v>0</v>
      </c>
      <c r="H159" s="20" t="s">
        <v>17</v>
      </c>
      <c r="I159" s="21">
        <v>504982</v>
      </c>
      <c r="J159" s="22">
        <v>126246</v>
      </c>
      <c r="K159" s="22">
        <v>126245</v>
      </c>
      <c r="L159" s="22">
        <f>I159+K159</f>
        <v>631227</v>
      </c>
      <c r="M159" s="23">
        <f>L159/G165</f>
        <v>0.9999984157863719</v>
      </c>
    </row>
    <row r="160" spans="1:13" ht="12" customHeight="1">
      <c r="A160" s="346"/>
      <c r="B160" s="349"/>
      <c r="C160" s="352"/>
      <c r="D160" s="344"/>
      <c r="E160" s="19"/>
      <c r="F160" s="358"/>
      <c r="G160" s="363"/>
      <c r="H160" s="20" t="s">
        <v>18</v>
      </c>
      <c r="I160" s="21"/>
      <c r="J160" s="22"/>
      <c r="K160" s="22"/>
      <c r="L160" s="22"/>
      <c r="M160" s="24"/>
    </row>
    <row r="161" spans="1:13" ht="12" customHeight="1">
      <c r="A161" s="346"/>
      <c r="B161" s="349"/>
      <c r="C161" s="352"/>
      <c r="D161" s="344"/>
      <c r="E161" s="19" t="s">
        <v>146</v>
      </c>
      <c r="F161" s="361"/>
      <c r="G161" s="25" t="s">
        <v>19</v>
      </c>
      <c r="H161" s="20" t="s">
        <v>20</v>
      </c>
      <c r="I161" s="21"/>
      <c r="J161" s="22"/>
      <c r="K161" s="22"/>
      <c r="L161" s="22"/>
      <c r="M161" s="24"/>
    </row>
    <row r="162" spans="1:13" ht="12" customHeight="1">
      <c r="A162" s="346"/>
      <c r="B162" s="349"/>
      <c r="C162" s="352"/>
      <c r="D162" s="344"/>
      <c r="E162" s="19"/>
      <c r="F162" s="357">
        <v>2014</v>
      </c>
      <c r="G162" s="362">
        <v>631228</v>
      </c>
      <c r="H162" s="20" t="s">
        <v>21</v>
      </c>
      <c r="I162" s="21"/>
      <c r="J162" s="22"/>
      <c r="K162" s="22"/>
      <c r="L162" s="22"/>
      <c r="M162" s="24"/>
    </row>
    <row r="163" spans="1:13" ht="12" customHeight="1">
      <c r="A163" s="346"/>
      <c r="B163" s="349"/>
      <c r="C163" s="352"/>
      <c r="D163" s="344"/>
      <c r="E163" s="19"/>
      <c r="F163" s="358"/>
      <c r="G163" s="363"/>
      <c r="H163" s="20" t="s">
        <v>22</v>
      </c>
      <c r="I163" s="21"/>
      <c r="J163" s="22"/>
      <c r="K163" s="22"/>
      <c r="L163" s="22"/>
      <c r="M163" s="24"/>
    </row>
    <row r="164" spans="1:13" ht="12.75">
      <c r="A164" s="346"/>
      <c r="B164" s="349"/>
      <c r="C164" s="352"/>
      <c r="D164" s="344"/>
      <c r="E164" s="19"/>
      <c r="F164" s="358"/>
      <c r="G164" s="25" t="s">
        <v>23</v>
      </c>
      <c r="H164" s="20" t="s">
        <v>24</v>
      </c>
      <c r="I164" s="27">
        <v>0</v>
      </c>
      <c r="J164" s="28">
        <v>0</v>
      </c>
      <c r="K164" s="28">
        <f aca="true" t="shared" si="15" ref="K164:M165">K158+K160+K162</f>
        <v>0</v>
      </c>
      <c r="L164" s="28">
        <f t="shared" si="15"/>
        <v>0</v>
      </c>
      <c r="M164" s="29">
        <f t="shared" si="15"/>
        <v>0</v>
      </c>
    </row>
    <row r="165" spans="1:13" ht="13.5" thickBot="1">
      <c r="A165" s="347"/>
      <c r="B165" s="350"/>
      <c r="C165" s="353"/>
      <c r="D165" s="365"/>
      <c r="E165" s="38"/>
      <c r="F165" s="359"/>
      <c r="G165" s="30">
        <v>631228</v>
      </c>
      <c r="H165" s="31" t="s">
        <v>25</v>
      </c>
      <c r="I165" s="32">
        <v>504982</v>
      </c>
      <c r="J165" s="33">
        <v>126246</v>
      </c>
      <c r="K165" s="33">
        <f t="shared" si="15"/>
        <v>126245</v>
      </c>
      <c r="L165" s="33">
        <f t="shared" si="15"/>
        <v>631227</v>
      </c>
      <c r="M165" s="34">
        <f t="shared" si="15"/>
        <v>0.9999984157863719</v>
      </c>
    </row>
    <row r="166" spans="1:13" ht="12.75" customHeight="1">
      <c r="A166" s="345">
        <v>21</v>
      </c>
      <c r="B166" s="348" t="s">
        <v>46</v>
      </c>
      <c r="C166" s="351">
        <v>80101</v>
      </c>
      <c r="D166" s="343" t="s">
        <v>144</v>
      </c>
      <c r="E166" s="343" t="s">
        <v>14</v>
      </c>
      <c r="F166" s="360">
        <v>2013</v>
      </c>
      <c r="G166" s="14" t="s">
        <v>15</v>
      </c>
      <c r="H166" s="15" t="s">
        <v>16</v>
      </c>
      <c r="I166" s="39"/>
      <c r="J166" s="35"/>
      <c r="K166" s="35"/>
      <c r="L166" s="35"/>
      <c r="M166" s="18"/>
    </row>
    <row r="167" spans="1:13" ht="12.75">
      <c r="A167" s="346"/>
      <c r="B167" s="349"/>
      <c r="C167" s="352"/>
      <c r="D167" s="344"/>
      <c r="E167" s="344"/>
      <c r="F167" s="358"/>
      <c r="G167" s="362">
        <v>0</v>
      </c>
      <c r="H167" s="20" t="s">
        <v>17</v>
      </c>
      <c r="I167" s="21">
        <v>15267247</v>
      </c>
      <c r="J167" s="22">
        <v>9700000</v>
      </c>
      <c r="K167" s="22">
        <v>9398622</v>
      </c>
      <c r="L167" s="22">
        <f>I167+K167</f>
        <v>24665869</v>
      </c>
      <c r="M167" s="23">
        <f>L167/G173</f>
        <v>0.7053992268822307</v>
      </c>
    </row>
    <row r="168" spans="1:13" ht="12.75">
      <c r="A168" s="346"/>
      <c r="B168" s="349"/>
      <c r="C168" s="352"/>
      <c r="D168" s="344"/>
      <c r="E168" s="344"/>
      <c r="F168" s="358"/>
      <c r="G168" s="363"/>
      <c r="H168" s="20" t="s">
        <v>18</v>
      </c>
      <c r="I168" s="40"/>
      <c r="J168" s="22"/>
      <c r="K168" s="22"/>
      <c r="L168" s="22"/>
      <c r="M168" s="24"/>
    </row>
    <row r="169" spans="1:13" ht="12.75">
      <c r="A169" s="346"/>
      <c r="B169" s="349"/>
      <c r="C169" s="352"/>
      <c r="D169" s="344"/>
      <c r="E169" s="344"/>
      <c r="F169" s="361"/>
      <c r="G169" s="25" t="s">
        <v>19</v>
      </c>
      <c r="H169" s="20" t="s">
        <v>20</v>
      </c>
      <c r="I169" s="40"/>
      <c r="J169" s="22"/>
      <c r="K169" s="22"/>
      <c r="L169" s="22"/>
      <c r="M169" s="24"/>
    </row>
    <row r="170" spans="1:14" ht="12.75">
      <c r="A170" s="346"/>
      <c r="B170" s="349"/>
      <c r="C170" s="352"/>
      <c r="D170" s="344"/>
      <c r="E170" s="344"/>
      <c r="F170" s="357">
        <v>2015</v>
      </c>
      <c r="G170" s="362">
        <v>34967247</v>
      </c>
      <c r="H170" s="20" t="s">
        <v>21</v>
      </c>
      <c r="I170" s="40"/>
      <c r="J170" s="22"/>
      <c r="K170" s="22"/>
      <c r="L170" s="22"/>
      <c r="M170" s="24"/>
      <c r="N170" s="26"/>
    </row>
    <row r="171" spans="1:13" ht="12.75">
      <c r="A171" s="346"/>
      <c r="B171" s="349"/>
      <c r="C171" s="352"/>
      <c r="D171" s="344"/>
      <c r="E171" s="344"/>
      <c r="F171" s="358"/>
      <c r="G171" s="363"/>
      <c r="H171" s="20" t="s">
        <v>22</v>
      </c>
      <c r="I171" s="40"/>
      <c r="J171" s="22"/>
      <c r="K171" s="22"/>
      <c r="L171" s="22"/>
      <c r="M171" s="24"/>
    </row>
    <row r="172" spans="1:13" ht="12.75">
      <c r="A172" s="346"/>
      <c r="B172" s="349"/>
      <c r="C172" s="352"/>
      <c r="D172" s="344"/>
      <c r="E172" s="344"/>
      <c r="F172" s="358"/>
      <c r="G172" s="25" t="s">
        <v>23</v>
      </c>
      <c r="H172" s="20" t="s">
        <v>24</v>
      </c>
      <c r="I172" s="27">
        <v>0</v>
      </c>
      <c r="J172" s="28">
        <v>0</v>
      </c>
      <c r="K172" s="28">
        <f aca="true" t="shared" si="16" ref="K172:M173">K166+K168+K170</f>
        <v>0</v>
      </c>
      <c r="L172" s="28">
        <f t="shared" si="16"/>
        <v>0</v>
      </c>
      <c r="M172" s="29">
        <f t="shared" si="16"/>
        <v>0</v>
      </c>
    </row>
    <row r="173" spans="1:13" ht="13.5" thickBot="1">
      <c r="A173" s="347"/>
      <c r="B173" s="350"/>
      <c r="C173" s="353"/>
      <c r="D173" s="344"/>
      <c r="E173" s="344"/>
      <c r="F173" s="359"/>
      <c r="G173" s="30">
        <v>34967247</v>
      </c>
      <c r="H173" s="31" t="s">
        <v>25</v>
      </c>
      <c r="I173" s="32">
        <v>15267247</v>
      </c>
      <c r="J173" s="33">
        <v>9700000</v>
      </c>
      <c r="K173" s="33">
        <f t="shared" si="16"/>
        <v>9398622</v>
      </c>
      <c r="L173" s="33">
        <f t="shared" si="16"/>
        <v>24665869</v>
      </c>
      <c r="M173" s="34">
        <f t="shared" si="16"/>
        <v>0.7053992268822307</v>
      </c>
    </row>
    <row r="174" spans="1:13" ht="12.75" customHeight="1">
      <c r="A174" s="345">
        <v>22</v>
      </c>
      <c r="B174" s="348" t="s">
        <v>47</v>
      </c>
      <c r="C174" s="351">
        <v>80120</v>
      </c>
      <c r="D174" s="343" t="s">
        <v>144</v>
      </c>
      <c r="E174" s="343" t="s">
        <v>14</v>
      </c>
      <c r="F174" s="360">
        <v>2014</v>
      </c>
      <c r="G174" s="14" t="s">
        <v>15</v>
      </c>
      <c r="H174" s="15" t="s">
        <v>16</v>
      </c>
      <c r="I174" s="39"/>
      <c r="J174" s="35"/>
      <c r="K174" s="35"/>
      <c r="L174" s="35"/>
      <c r="M174" s="37"/>
    </row>
    <row r="175" spans="1:13" ht="12.75" customHeight="1">
      <c r="A175" s="346"/>
      <c r="B175" s="349"/>
      <c r="C175" s="352"/>
      <c r="D175" s="344"/>
      <c r="E175" s="344"/>
      <c r="F175" s="358"/>
      <c r="G175" s="362">
        <v>0</v>
      </c>
      <c r="H175" s="20" t="s">
        <v>17</v>
      </c>
      <c r="I175" s="40"/>
      <c r="J175" s="22">
        <v>520000</v>
      </c>
      <c r="K175" s="22">
        <v>496890</v>
      </c>
      <c r="L175" s="22">
        <f>I175+K175</f>
        <v>496890</v>
      </c>
      <c r="M175" s="23">
        <f>L175/G181</f>
        <v>0.03968769968051118</v>
      </c>
    </row>
    <row r="176" spans="1:13" ht="11.25" customHeight="1">
      <c r="A176" s="346"/>
      <c r="B176" s="349"/>
      <c r="C176" s="352"/>
      <c r="D176" s="344"/>
      <c r="E176" s="344"/>
      <c r="F176" s="358"/>
      <c r="G176" s="363"/>
      <c r="H176" s="20" t="s">
        <v>18</v>
      </c>
      <c r="I176" s="40"/>
      <c r="J176" s="22"/>
      <c r="K176" s="22"/>
      <c r="L176" s="22"/>
      <c r="M176" s="24"/>
    </row>
    <row r="177" spans="1:13" ht="11.25" customHeight="1">
      <c r="A177" s="346"/>
      <c r="B177" s="349"/>
      <c r="C177" s="352"/>
      <c r="D177" s="344"/>
      <c r="E177" s="344"/>
      <c r="F177" s="361"/>
      <c r="G177" s="25" t="s">
        <v>19</v>
      </c>
      <c r="H177" s="20" t="s">
        <v>20</v>
      </c>
      <c r="I177" s="40"/>
      <c r="J177" s="22"/>
      <c r="K177" s="22"/>
      <c r="L177" s="22"/>
      <c r="M177" s="24"/>
    </row>
    <row r="178" spans="1:13" ht="11.25" customHeight="1">
      <c r="A178" s="346"/>
      <c r="B178" s="349"/>
      <c r="C178" s="352"/>
      <c r="D178" s="344"/>
      <c r="E178" s="344"/>
      <c r="F178" s="357">
        <v>2016</v>
      </c>
      <c r="G178" s="362">
        <v>12520000</v>
      </c>
      <c r="H178" s="20" t="s">
        <v>21</v>
      </c>
      <c r="I178" s="40"/>
      <c r="J178" s="22"/>
      <c r="K178" s="22"/>
      <c r="L178" s="22"/>
      <c r="M178" s="24"/>
    </row>
    <row r="179" spans="1:13" ht="11.25" customHeight="1">
      <c r="A179" s="346"/>
      <c r="B179" s="349"/>
      <c r="C179" s="352"/>
      <c r="D179" s="344"/>
      <c r="E179" s="344"/>
      <c r="F179" s="358"/>
      <c r="G179" s="363"/>
      <c r="H179" s="20" t="s">
        <v>22</v>
      </c>
      <c r="I179" s="40"/>
      <c r="J179" s="22"/>
      <c r="K179" s="22"/>
      <c r="L179" s="22"/>
      <c r="M179" s="24"/>
    </row>
    <row r="180" spans="1:15" ht="12.75" customHeight="1">
      <c r="A180" s="346"/>
      <c r="B180" s="349"/>
      <c r="C180" s="352"/>
      <c r="D180" s="344"/>
      <c r="E180" s="344"/>
      <c r="F180" s="358"/>
      <c r="G180" s="25" t="s">
        <v>23</v>
      </c>
      <c r="H180" s="20" t="s">
        <v>24</v>
      </c>
      <c r="I180" s="27">
        <v>0</v>
      </c>
      <c r="J180" s="28">
        <v>0</v>
      </c>
      <c r="K180" s="28">
        <f aca="true" t="shared" si="17" ref="K180:M181">K174+K176+K178</f>
        <v>0</v>
      </c>
      <c r="L180" s="28">
        <f t="shared" si="17"/>
        <v>0</v>
      </c>
      <c r="M180" s="29">
        <f t="shared" si="17"/>
        <v>0</v>
      </c>
      <c r="O180" s="26"/>
    </row>
    <row r="181" spans="1:13" ht="12.75" customHeight="1" thickBot="1">
      <c r="A181" s="347"/>
      <c r="B181" s="350"/>
      <c r="C181" s="353"/>
      <c r="D181" s="344"/>
      <c r="E181" s="365"/>
      <c r="F181" s="359"/>
      <c r="G181" s="30">
        <v>12520000</v>
      </c>
      <c r="H181" s="31" t="s">
        <v>25</v>
      </c>
      <c r="I181" s="32">
        <v>0</v>
      </c>
      <c r="J181" s="33">
        <v>520000</v>
      </c>
      <c r="K181" s="33">
        <f t="shared" si="17"/>
        <v>496890</v>
      </c>
      <c r="L181" s="33">
        <f t="shared" si="17"/>
        <v>496890</v>
      </c>
      <c r="M181" s="34">
        <f t="shared" si="17"/>
        <v>0.03968769968051118</v>
      </c>
    </row>
    <row r="182" spans="1:13" ht="12.75" customHeight="1">
      <c r="A182" s="345">
        <v>23</v>
      </c>
      <c r="B182" s="348" t="s">
        <v>48</v>
      </c>
      <c r="C182" s="351">
        <v>85111</v>
      </c>
      <c r="D182" s="343" t="s">
        <v>150</v>
      </c>
      <c r="E182" s="13"/>
      <c r="F182" s="360">
        <v>2009</v>
      </c>
      <c r="G182" s="14" t="s">
        <v>15</v>
      </c>
      <c r="H182" s="15" t="s">
        <v>16</v>
      </c>
      <c r="I182" s="16"/>
      <c r="J182" s="35"/>
      <c r="K182" s="35"/>
      <c r="L182" s="35"/>
      <c r="M182" s="37"/>
    </row>
    <row r="183" spans="1:13" ht="12.75">
      <c r="A183" s="346"/>
      <c r="B183" s="349"/>
      <c r="C183" s="352"/>
      <c r="D183" s="344"/>
      <c r="E183" s="19"/>
      <c r="F183" s="358"/>
      <c r="G183" s="362">
        <v>0</v>
      </c>
      <c r="H183" s="20" t="s">
        <v>17</v>
      </c>
      <c r="I183" s="21">
        <v>280144</v>
      </c>
      <c r="J183" s="22">
        <v>26606</v>
      </c>
      <c r="K183" s="22">
        <v>15697</v>
      </c>
      <c r="L183" s="22">
        <f>I183+K183</f>
        <v>295841</v>
      </c>
      <c r="M183" s="23">
        <f>L183/G189</f>
        <v>0.9644368378158109</v>
      </c>
    </row>
    <row r="184" spans="1:13" ht="12.75">
      <c r="A184" s="346"/>
      <c r="B184" s="349"/>
      <c r="C184" s="352"/>
      <c r="D184" s="344"/>
      <c r="E184" s="19"/>
      <c r="F184" s="358"/>
      <c r="G184" s="363"/>
      <c r="H184" s="20" t="s">
        <v>18</v>
      </c>
      <c r="I184" s="21"/>
      <c r="J184" s="22"/>
      <c r="K184" s="22"/>
      <c r="L184" s="22"/>
      <c r="M184" s="24"/>
    </row>
    <row r="185" spans="1:13" ht="12.75">
      <c r="A185" s="346"/>
      <c r="B185" s="349"/>
      <c r="C185" s="352"/>
      <c r="D185" s="344"/>
      <c r="E185" s="19" t="s">
        <v>49</v>
      </c>
      <c r="F185" s="361"/>
      <c r="G185" s="25" t="s">
        <v>19</v>
      </c>
      <c r="H185" s="20" t="s">
        <v>20</v>
      </c>
      <c r="I185" s="21"/>
      <c r="J185" s="22"/>
      <c r="K185" s="22"/>
      <c r="L185" s="22"/>
      <c r="M185" s="24"/>
    </row>
    <row r="186" spans="1:13" ht="10.5" customHeight="1">
      <c r="A186" s="346"/>
      <c r="B186" s="349"/>
      <c r="C186" s="352"/>
      <c r="D186" s="344"/>
      <c r="E186" s="19"/>
      <c r="F186" s="357">
        <v>2014</v>
      </c>
      <c r="G186" s="362">
        <v>306750</v>
      </c>
      <c r="H186" s="20" t="s">
        <v>21</v>
      </c>
      <c r="I186" s="21"/>
      <c r="J186" s="22"/>
      <c r="K186" s="22"/>
      <c r="L186" s="22"/>
      <c r="M186" s="24"/>
    </row>
    <row r="187" spans="1:13" ht="12.75">
      <c r="A187" s="346"/>
      <c r="B187" s="349"/>
      <c r="C187" s="352"/>
      <c r="D187" s="344"/>
      <c r="E187" s="19"/>
      <c r="F187" s="358"/>
      <c r="G187" s="363"/>
      <c r="H187" s="20" t="s">
        <v>22</v>
      </c>
      <c r="I187" s="21"/>
      <c r="J187" s="22"/>
      <c r="K187" s="22"/>
      <c r="L187" s="22"/>
      <c r="M187" s="24"/>
    </row>
    <row r="188" spans="1:13" ht="9.75" customHeight="1">
      <c r="A188" s="346"/>
      <c r="B188" s="349"/>
      <c r="C188" s="352"/>
      <c r="D188" s="344"/>
      <c r="E188" s="19"/>
      <c r="F188" s="358"/>
      <c r="G188" s="25" t="s">
        <v>23</v>
      </c>
      <c r="H188" s="20" t="s">
        <v>24</v>
      </c>
      <c r="I188" s="27">
        <v>0</v>
      </c>
      <c r="J188" s="28">
        <v>0</v>
      </c>
      <c r="K188" s="28">
        <f aca="true" t="shared" si="18" ref="K188:M189">K182+K184+K186</f>
        <v>0</v>
      </c>
      <c r="L188" s="28">
        <f t="shared" si="18"/>
        <v>0</v>
      </c>
      <c r="M188" s="29">
        <f t="shared" si="18"/>
        <v>0</v>
      </c>
    </row>
    <row r="189" spans="1:13" ht="13.5" thickBot="1">
      <c r="A189" s="347"/>
      <c r="B189" s="350"/>
      <c r="C189" s="353"/>
      <c r="D189" s="365"/>
      <c r="E189" s="38"/>
      <c r="F189" s="359"/>
      <c r="G189" s="30">
        <v>306750</v>
      </c>
      <c r="H189" s="31" t="s">
        <v>25</v>
      </c>
      <c r="I189" s="32">
        <v>280144</v>
      </c>
      <c r="J189" s="33">
        <v>26606</v>
      </c>
      <c r="K189" s="33">
        <f t="shared" si="18"/>
        <v>15697</v>
      </c>
      <c r="L189" s="33">
        <f t="shared" si="18"/>
        <v>295841</v>
      </c>
      <c r="M189" s="34">
        <f t="shared" si="18"/>
        <v>0.9644368378158109</v>
      </c>
    </row>
    <row r="190" spans="1:13" ht="12" customHeight="1">
      <c r="A190" s="345">
        <v>24</v>
      </c>
      <c r="B190" s="348" t="s">
        <v>50</v>
      </c>
      <c r="C190" s="351">
        <v>90001</v>
      </c>
      <c r="D190" s="343" t="s">
        <v>144</v>
      </c>
      <c r="E190" s="343" t="s">
        <v>14</v>
      </c>
      <c r="F190" s="360">
        <v>2013</v>
      </c>
      <c r="G190" s="14" t="s">
        <v>15</v>
      </c>
      <c r="H190" s="15" t="s">
        <v>16</v>
      </c>
      <c r="I190" s="39"/>
      <c r="J190" s="35"/>
      <c r="K190" s="35"/>
      <c r="L190" s="35"/>
      <c r="M190" s="37"/>
    </row>
    <row r="191" spans="1:13" ht="12" customHeight="1">
      <c r="A191" s="346"/>
      <c r="B191" s="349"/>
      <c r="C191" s="352"/>
      <c r="D191" s="344"/>
      <c r="E191" s="344"/>
      <c r="F191" s="358"/>
      <c r="G191" s="362">
        <v>0</v>
      </c>
      <c r="H191" s="20" t="s">
        <v>17</v>
      </c>
      <c r="I191" s="21"/>
      <c r="J191" s="22">
        <v>650000</v>
      </c>
      <c r="K191" s="22">
        <v>434281</v>
      </c>
      <c r="L191" s="22">
        <f>I191+K191</f>
        <v>434281</v>
      </c>
      <c r="M191" s="23">
        <f>L191/G197</f>
        <v>0.05079309941520468</v>
      </c>
    </row>
    <row r="192" spans="1:13" ht="12" customHeight="1">
      <c r="A192" s="346"/>
      <c r="B192" s="349"/>
      <c r="C192" s="352"/>
      <c r="D192" s="344"/>
      <c r="E192" s="344"/>
      <c r="F192" s="358"/>
      <c r="G192" s="363"/>
      <c r="H192" s="20" t="s">
        <v>18</v>
      </c>
      <c r="I192" s="40"/>
      <c r="J192" s="22"/>
      <c r="K192" s="22"/>
      <c r="L192" s="22"/>
      <c r="M192" s="24"/>
    </row>
    <row r="193" spans="1:15" ht="12" customHeight="1">
      <c r="A193" s="346"/>
      <c r="B193" s="349"/>
      <c r="C193" s="352"/>
      <c r="D193" s="344"/>
      <c r="E193" s="344"/>
      <c r="F193" s="361"/>
      <c r="G193" s="25" t="s">
        <v>19</v>
      </c>
      <c r="H193" s="20" t="s">
        <v>20</v>
      </c>
      <c r="I193" s="40"/>
      <c r="J193" s="22"/>
      <c r="K193" s="22"/>
      <c r="L193" s="22"/>
      <c r="M193" s="24"/>
      <c r="O193" s="26"/>
    </row>
    <row r="194" spans="1:13" ht="12" customHeight="1">
      <c r="A194" s="346"/>
      <c r="B194" s="349"/>
      <c r="C194" s="352"/>
      <c r="D194" s="344"/>
      <c r="E194" s="344"/>
      <c r="F194" s="357">
        <v>2017</v>
      </c>
      <c r="G194" s="362">
        <v>8550000</v>
      </c>
      <c r="H194" s="20" t="s">
        <v>21</v>
      </c>
      <c r="I194" s="40"/>
      <c r="J194" s="22"/>
      <c r="K194" s="22"/>
      <c r="L194" s="22"/>
      <c r="M194" s="24"/>
    </row>
    <row r="195" spans="1:13" ht="12" customHeight="1">
      <c r="A195" s="346"/>
      <c r="B195" s="349"/>
      <c r="C195" s="352"/>
      <c r="D195" s="344"/>
      <c r="E195" s="344"/>
      <c r="F195" s="358"/>
      <c r="G195" s="363"/>
      <c r="H195" s="20" t="s">
        <v>22</v>
      </c>
      <c r="I195" s="40"/>
      <c r="J195" s="22"/>
      <c r="K195" s="22"/>
      <c r="L195" s="22"/>
      <c r="M195" s="24"/>
    </row>
    <row r="196" spans="1:13" ht="12" customHeight="1">
      <c r="A196" s="346"/>
      <c r="B196" s="349"/>
      <c r="C196" s="352"/>
      <c r="D196" s="344"/>
      <c r="E196" s="344"/>
      <c r="F196" s="358"/>
      <c r="G196" s="25" t="s">
        <v>23</v>
      </c>
      <c r="H196" s="20" t="s">
        <v>24</v>
      </c>
      <c r="I196" s="27">
        <v>0</v>
      </c>
      <c r="J196" s="28">
        <v>0</v>
      </c>
      <c r="K196" s="28">
        <f aca="true" t="shared" si="19" ref="K196:M197">K190+K192+K194</f>
        <v>0</v>
      </c>
      <c r="L196" s="28">
        <f t="shared" si="19"/>
        <v>0</v>
      </c>
      <c r="M196" s="29">
        <f t="shared" si="19"/>
        <v>0</v>
      </c>
    </row>
    <row r="197" spans="1:13" ht="12" customHeight="1" thickBot="1">
      <c r="A197" s="347"/>
      <c r="B197" s="350"/>
      <c r="C197" s="353"/>
      <c r="D197" s="365"/>
      <c r="E197" s="365"/>
      <c r="F197" s="359"/>
      <c r="G197" s="30">
        <v>8550000</v>
      </c>
      <c r="H197" s="31" t="s">
        <v>25</v>
      </c>
      <c r="I197" s="32">
        <v>0</v>
      </c>
      <c r="J197" s="33">
        <v>650000</v>
      </c>
      <c r="K197" s="33">
        <f t="shared" si="19"/>
        <v>434281</v>
      </c>
      <c r="L197" s="33">
        <f t="shared" si="19"/>
        <v>434281</v>
      </c>
      <c r="M197" s="34">
        <f t="shared" si="19"/>
        <v>0.05079309941520468</v>
      </c>
    </row>
    <row r="198" spans="1:13" ht="12.75" customHeight="1">
      <c r="A198" s="345">
        <v>25</v>
      </c>
      <c r="B198" s="348" t="s">
        <v>51</v>
      </c>
      <c r="C198" s="351">
        <v>90001</v>
      </c>
      <c r="D198" s="343" t="s">
        <v>144</v>
      </c>
      <c r="E198" s="343" t="s">
        <v>14</v>
      </c>
      <c r="F198" s="360">
        <v>2012</v>
      </c>
      <c r="G198" s="14" t="s">
        <v>15</v>
      </c>
      <c r="H198" s="15" t="s">
        <v>16</v>
      </c>
      <c r="I198" s="39"/>
      <c r="J198" s="35"/>
      <c r="K198" s="35"/>
      <c r="L198" s="35"/>
      <c r="M198" s="37"/>
    </row>
    <row r="199" spans="1:13" ht="12.75">
      <c r="A199" s="346"/>
      <c r="B199" s="349"/>
      <c r="C199" s="352"/>
      <c r="D199" s="344"/>
      <c r="E199" s="344"/>
      <c r="F199" s="358"/>
      <c r="G199" s="362">
        <v>0</v>
      </c>
      <c r="H199" s="20" t="s">
        <v>17</v>
      </c>
      <c r="I199" s="21">
        <v>2992672</v>
      </c>
      <c r="J199" s="22">
        <v>1500000</v>
      </c>
      <c r="K199" s="22">
        <v>1298703</v>
      </c>
      <c r="L199" s="22">
        <f>I199+K199</f>
        <v>4291375</v>
      </c>
      <c r="M199" s="23">
        <f>L199/G205</f>
        <v>0.8954034409198043</v>
      </c>
    </row>
    <row r="200" spans="1:13" ht="12" customHeight="1">
      <c r="A200" s="346"/>
      <c r="B200" s="349"/>
      <c r="C200" s="352"/>
      <c r="D200" s="344"/>
      <c r="E200" s="344"/>
      <c r="F200" s="358"/>
      <c r="G200" s="363"/>
      <c r="H200" s="20" t="s">
        <v>18</v>
      </c>
      <c r="I200" s="40"/>
      <c r="J200" s="22"/>
      <c r="K200" s="22"/>
      <c r="L200" s="22"/>
      <c r="M200" s="24"/>
    </row>
    <row r="201" spans="1:13" ht="12.75">
      <c r="A201" s="346"/>
      <c r="B201" s="349"/>
      <c r="C201" s="352"/>
      <c r="D201" s="344"/>
      <c r="E201" s="344"/>
      <c r="F201" s="361"/>
      <c r="G201" s="25" t="s">
        <v>19</v>
      </c>
      <c r="H201" s="20" t="s">
        <v>20</v>
      </c>
      <c r="I201" s="40"/>
      <c r="J201" s="22"/>
      <c r="K201" s="22"/>
      <c r="L201" s="22"/>
      <c r="M201" s="24"/>
    </row>
    <row r="202" spans="1:13" ht="12" customHeight="1">
      <c r="A202" s="346"/>
      <c r="B202" s="349"/>
      <c r="C202" s="352"/>
      <c r="D202" s="344"/>
      <c r="E202" s="344"/>
      <c r="F202" s="357">
        <v>2015</v>
      </c>
      <c r="G202" s="362">
        <v>4792672</v>
      </c>
      <c r="H202" s="20" t="s">
        <v>21</v>
      </c>
      <c r="I202" s="40"/>
      <c r="J202" s="22"/>
      <c r="K202" s="22"/>
      <c r="L202" s="22"/>
      <c r="M202" s="24"/>
    </row>
    <row r="203" spans="1:13" ht="9.75" customHeight="1">
      <c r="A203" s="346"/>
      <c r="B203" s="349"/>
      <c r="C203" s="352"/>
      <c r="D203" s="344"/>
      <c r="E203" s="344"/>
      <c r="F203" s="358"/>
      <c r="G203" s="363"/>
      <c r="H203" s="20" t="s">
        <v>22</v>
      </c>
      <c r="I203" s="40"/>
      <c r="J203" s="22"/>
      <c r="K203" s="22"/>
      <c r="L203" s="22"/>
      <c r="M203" s="24"/>
    </row>
    <row r="204" spans="1:13" ht="12.75">
      <c r="A204" s="346"/>
      <c r="B204" s="349"/>
      <c r="C204" s="352"/>
      <c r="D204" s="344"/>
      <c r="E204" s="344"/>
      <c r="F204" s="358"/>
      <c r="G204" s="25" t="s">
        <v>23</v>
      </c>
      <c r="H204" s="20" t="s">
        <v>24</v>
      </c>
      <c r="I204" s="27">
        <v>0</v>
      </c>
      <c r="J204" s="28">
        <v>0</v>
      </c>
      <c r="K204" s="28">
        <f aca="true" t="shared" si="20" ref="K204:M205">K198+K200+K202</f>
        <v>0</v>
      </c>
      <c r="L204" s="28">
        <f t="shared" si="20"/>
        <v>0</v>
      </c>
      <c r="M204" s="29">
        <f t="shared" si="20"/>
        <v>0</v>
      </c>
    </row>
    <row r="205" spans="1:13" ht="13.5" thickBot="1">
      <c r="A205" s="347"/>
      <c r="B205" s="350"/>
      <c r="C205" s="353"/>
      <c r="D205" s="365"/>
      <c r="E205" s="365"/>
      <c r="F205" s="359"/>
      <c r="G205" s="30">
        <v>4792672</v>
      </c>
      <c r="H205" s="31" t="s">
        <v>25</v>
      </c>
      <c r="I205" s="32">
        <v>2992672</v>
      </c>
      <c r="J205" s="33">
        <v>1500000</v>
      </c>
      <c r="K205" s="33">
        <f t="shared" si="20"/>
        <v>1298703</v>
      </c>
      <c r="L205" s="33">
        <f t="shared" si="20"/>
        <v>4291375</v>
      </c>
      <c r="M205" s="34">
        <f t="shared" si="20"/>
        <v>0.8954034409198043</v>
      </c>
    </row>
    <row r="206" spans="1:13" ht="12.75" customHeight="1">
      <c r="A206" s="345">
        <v>26</v>
      </c>
      <c r="B206" s="349" t="s">
        <v>37</v>
      </c>
      <c r="C206" s="352">
        <v>90001</v>
      </c>
      <c r="D206" s="343" t="s">
        <v>144</v>
      </c>
      <c r="E206" s="343" t="s">
        <v>14</v>
      </c>
      <c r="F206" s="358">
        <v>2012</v>
      </c>
      <c r="G206" s="14" t="s">
        <v>15</v>
      </c>
      <c r="H206" s="45" t="s">
        <v>16</v>
      </c>
      <c r="I206" s="46"/>
      <c r="J206" s="17"/>
      <c r="K206" s="17"/>
      <c r="L206" s="17"/>
      <c r="M206" s="18"/>
    </row>
    <row r="207" spans="1:13" ht="12.75">
      <c r="A207" s="346"/>
      <c r="B207" s="349"/>
      <c r="C207" s="352"/>
      <c r="D207" s="344"/>
      <c r="E207" s="344"/>
      <c r="F207" s="358"/>
      <c r="G207" s="362">
        <v>0</v>
      </c>
      <c r="H207" s="20" t="s">
        <v>17</v>
      </c>
      <c r="I207" s="21">
        <v>777593</v>
      </c>
      <c r="J207" s="22">
        <v>450000</v>
      </c>
      <c r="K207" s="22">
        <v>208049</v>
      </c>
      <c r="L207" s="22">
        <f>I207+K207</f>
        <v>985642</v>
      </c>
      <c r="M207" s="23">
        <f>L207/G213</f>
        <v>0.36135963100066615</v>
      </c>
    </row>
    <row r="208" spans="1:13" ht="12.75">
      <c r="A208" s="346"/>
      <c r="B208" s="349"/>
      <c r="C208" s="352"/>
      <c r="D208" s="344"/>
      <c r="E208" s="344"/>
      <c r="F208" s="358"/>
      <c r="G208" s="363"/>
      <c r="H208" s="20" t="s">
        <v>18</v>
      </c>
      <c r="I208" s="40"/>
      <c r="J208" s="22"/>
      <c r="K208" s="22"/>
      <c r="L208" s="22"/>
      <c r="M208" s="24"/>
    </row>
    <row r="209" spans="1:13" ht="12.75">
      <c r="A209" s="346"/>
      <c r="B209" s="349"/>
      <c r="C209" s="352"/>
      <c r="D209" s="344"/>
      <c r="E209" s="344"/>
      <c r="F209" s="361"/>
      <c r="G209" s="25" t="s">
        <v>19</v>
      </c>
      <c r="H209" s="20" t="s">
        <v>20</v>
      </c>
      <c r="I209" s="40"/>
      <c r="J209" s="22"/>
      <c r="K209" s="22"/>
      <c r="L209" s="22"/>
      <c r="M209" s="24"/>
    </row>
    <row r="210" spans="1:13" ht="12.75">
      <c r="A210" s="346"/>
      <c r="B210" s="349"/>
      <c r="C210" s="352"/>
      <c r="D210" s="344"/>
      <c r="E210" s="344"/>
      <c r="F210" s="357">
        <v>2017</v>
      </c>
      <c r="G210" s="362">
        <v>2727593</v>
      </c>
      <c r="H210" s="20" t="s">
        <v>21</v>
      </c>
      <c r="I210" s="40"/>
      <c r="J210" s="22"/>
      <c r="K210" s="22"/>
      <c r="L210" s="22"/>
      <c r="M210" s="24"/>
    </row>
    <row r="211" spans="1:14" ht="12.75">
      <c r="A211" s="346"/>
      <c r="B211" s="349"/>
      <c r="C211" s="352"/>
      <c r="D211" s="344"/>
      <c r="E211" s="344"/>
      <c r="F211" s="358"/>
      <c r="G211" s="363"/>
      <c r="H211" s="20" t="s">
        <v>22</v>
      </c>
      <c r="I211" s="40"/>
      <c r="J211" s="22"/>
      <c r="K211" s="22"/>
      <c r="L211" s="22"/>
      <c r="M211" s="24"/>
      <c r="N211" s="26"/>
    </row>
    <row r="212" spans="1:13" ht="12.75">
      <c r="A212" s="346"/>
      <c r="B212" s="349"/>
      <c r="C212" s="352"/>
      <c r="D212" s="344"/>
      <c r="E212" s="344"/>
      <c r="F212" s="358"/>
      <c r="G212" s="25" t="s">
        <v>23</v>
      </c>
      <c r="H212" s="20" t="s">
        <v>24</v>
      </c>
      <c r="I212" s="27">
        <v>0</v>
      </c>
      <c r="J212" s="28">
        <v>0</v>
      </c>
      <c r="K212" s="28">
        <f aca="true" t="shared" si="21" ref="K212:M213">K206+K208+K210</f>
        <v>0</v>
      </c>
      <c r="L212" s="28">
        <f t="shared" si="21"/>
        <v>0</v>
      </c>
      <c r="M212" s="29">
        <f t="shared" si="21"/>
        <v>0</v>
      </c>
    </row>
    <row r="213" spans="1:13" ht="13.5" thickBot="1">
      <c r="A213" s="347"/>
      <c r="B213" s="350"/>
      <c r="C213" s="353"/>
      <c r="D213" s="344"/>
      <c r="E213" s="344"/>
      <c r="F213" s="359"/>
      <c r="G213" s="30">
        <v>2727593</v>
      </c>
      <c r="H213" s="31" t="s">
        <v>25</v>
      </c>
      <c r="I213" s="32">
        <v>777593</v>
      </c>
      <c r="J213" s="33">
        <v>450000</v>
      </c>
      <c r="K213" s="33">
        <f t="shared" si="21"/>
        <v>208049</v>
      </c>
      <c r="L213" s="33">
        <f t="shared" si="21"/>
        <v>985642</v>
      </c>
      <c r="M213" s="34">
        <f t="shared" si="21"/>
        <v>0.36135963100066615</v>
      </c>
    </row>
    <row r="214" spans="1:13" ht="12.75" customHeight="1">
      <c r="A214" s="345">
        <v>27</v>
      </c>
      <c r="B214" s="348" t="s">
        <v>54</v>
      </c>
      <c r="C214" s="351">
        <v>90004</v>
      </c>
      <c r="D214" s="343" t="s">
        <v>144</v>
      </c>
      <c r="E214" s="343" t="s">
        <v>14</v>
      </c>
      <c r="F214" s="360">
        <v>2014</v>
      </c>
      <c r="G214" s="14" t="s">
        <v>15</v>
      </c>
      <c r="H214" s="15" t="s">
        <v>16</v>
      </c>
      <c r="I214" s="39"/>
      <c r="J214" s="35"/>
      <c r="K214" s="35"/>
      <c r="L214" s="35"/>
      <c r="M214" s="37"/>
    </row>
    <row r="215" spans="1:13" ht="12" customHeight="1">
      <c r="A215" s="346"/>
      <c r="B215" s="349"/>
      <c r="C215" s="352"/>
      <c r="D215" s="344"/>
      <c r="E215" s="344"/>
      <c r="F215" s="358"/>
      <c r="G215" s="362">
        <v>0</v>
      </c>
      <c r="H215" s="20" t="s">
        <v>17</v>
      </c>
      <c r="I215" s="40"/>
      <c r="J215" s="22">
        <v>1000000</v>
      </c>
      <c r="K215" s="22">
        <v>1392515</v>
      </c>
      <c r="L215" s="22">
        <f>I215+K215</f>
        <v>1392515</v>
      </c>
      <c r="M215" s="23">
        <f>L215/G221</f>
        <v>0.49732678571428574</v>
      </c>
    </row>
    <row r="216" spans="1:13" ht="12" customHeight="1">
      <c r="A216" s="346"/>
      <c r="B216" s="349"/>
      <c r="C216" s="352"/>
      <c r="D216" s="344"/>
      <c r="E216" s="344"/>
      <c r="F216" s="358"/>
      <c r="G216" s="363"/>
      <c r="H216" s="20" t="s">
        <v>18</v>
      </c>
      <c r="I216" s="40"/>
      <c r="J216" s="22"/>
      <c r="K216" s="22"/>
      <c r="L216" s="22"/>
      <c r="M216" s="24"/>
    </row>
    <row r="217" spans="1:13" ht="12" customHeight="1">
      <c r="A217" s="346"/>
      <c r="B217" s="349"/>
      <c r="C217" s="352"/>
      <c r="D217" s="344"/>
      <c r="E217" s="344"/>
      <c r="F217" s="361"/>
      <c r="G217" s="25" t="s">
        <v>19</v>
      </c>
      <c r="H217" s="20" t="s">
        <v>20</v>
      </c>
      <c r="I217" s="40"/>
      <c r="J217" s="22"/>
      <c r="K217" s="22"/>
      <c r="L217" s="22"/>
      <c r="M217" s="24"/>
    </row>
    <row r="218" spans="1:13" ht="12" customHeight="1">
      <c r="A218" s="346"/>
      <c r="B218" s="349"/>
      <c r="C218" s="352"/>
      <c r="D218" s="344"/>
      <c r="E218" s="344"/>
      <c r="F218" s="357">
        <v>2017</v>
      </c>
      <c r="G218" s="362">
        <v>2800000</v>
      </c>
      <c r="H218" s="20" t="s">
        <v>21</v>
      </c>
      <c r="I218" s="40"/>
      <c r="J218" s="22"/>
      <c r="K218" s="22"/>
      <c r="L218" s="22"/>
      <c r="M218" s="24"/>
    </row>
    <row r="219" spans="1:13" ht="12" customHeight="1">
      <c r="A219" s="346"/>
      <c r="B219" s="349"/>
      <c r="C219" s="352"/>
      <c r="D219" s="344"/>
      <c r="E219" s="344"/>
      <c r="F219" s="358"/>
      <c r="G219" s="363"/>
      <c r="H219" s="20" t="s">
        <v>22</v>
      </c>
      <c r="I219" s="40"/>
      <c r="J219" s="22"/>
      <c r="K219" s="22"/>
      <c r="L219" s="22"/>
      <c r="M219" s="24"/>
    </row>
    <row r="220" spans="1:13" ht="12" customHeight="1">
      <c r="A220" s="346"/>
      <c r="B220" s="349"/>
      <c r="C220" s="352"/>
      <c r="D220" s="344"/>
      <c r="E220" s="344"/>
      <c r="F220" s="358"/>
      <c r="G220" s="25" t="s">
        <v>23</v>
      </c>
      <c r="H220" s="20" t="s">
        <v>24</v>
      </c>
      <c r="I220" s="27">
        <v>0</v>
      </c>
      <c r="J220" s="28">
        <v>0</v>
      </c>
      <c r="K220" s="28">
        <f aca="true" t="shared" si="22" ref="K220:M221">K214+K216+K218</f>
        <v>0</v>
      </c>
      <c r="L220" s="28">
        <f t="shared" si="22"/>
        <v>0</v>
      </c>
      <c r="M220" s="29">
        <f t="shared" si="22"/>
        <v>0</v>
      </c>
    </row>
    <row r="221" spans="1:13" ht="12.75" customHeight="1" thickBot="1">
      <c r="A221" s="347"/>
      <c r="B221" s="350"/>
      <c r="C221" s="353"/>
      <c r="D221" s="344"/>
      <c r="E221" s="365"/>
      <c r="F221" s="359"/>
      <c r="G221" s="30">
        <v>2800000</v>
      </c>
      <c r="H221" s="31" t="s">
        <v>25</v>
      </c>
      <c r="I221" s="32">
        <v>0</v>
      </c>
      <c r="J221" s="33">
        <v>1000000</v>
      </c>
      <c r="K221" s="33">
        <f t="shared" si="22"/>
        <v>1392515</v>
      </c>
      <c r="L221" s="33">
        <f t="shared" si="22"/>
        <v>1392515</v>
      </c>
      <c r="M221" s="34">
        <f t="shared" si="22"/>
        <v>0.49732678571428574</v>
      </c>
    </row>
    <row r="222" spans="1:13" ht="12.75" customHeight="1">
      <c r="A222" s="345">
        <v>28</v>
      </c>
      <c r="B222" s="348" t="s">
        <v>55</v>
      </c>
      <c r="C222" s="351">
        <v>90015</v>
      </c>
      <c r="D222" s="343" t="s">
        <v>144</v>
      </c>
      <c r="E222" s="343" t="s">
        <v>14</v>
      </c>
      <c r="F222" s="360">
        <v>2013</v>
      </c>
      <c r="G222" s="14" t="s">
        <v>15</v>
      </c>
      <c r="H222" s="15" t="s">
        <v>16</v>
      </c>
      <c r="I222" s="39"/>
      <c r="J222" s="35"/>
      <c r="K222" s="35"/>
      <c r="L222" s="35"/>
      <c r="M222" s="18"/>
    </row>
    <row r="223" spans="1:13" ht="12.75">
      <c r="A223" s="346"/>
      <c r="B223" s="349"/>
      <c r="C223" s="352"/>
      <c r="D223" s="344"/>
      <c r="E223" s="344"/>
      <c r="F223" s="358"/>
      <c r="G223" s="362">
        <v>0</v>
      </c>
      <c r="H223" s="20" t="s">
        <v>17</v>
      </c>
      <c r="I223" s="21">
        <v>466944</v>
      </c>
      <c r="J223" s="22">
        <v>1000000</v>
      </c>
      <c r="K223" s="22">
        <v>890317</v>
      </c>
      <c r="L223" s="22">
        <f>I223+K223</f>
        <v>1357261</v>
      </c>
      <c r="M223" s="23">
        <f>L223/G229</f>
        <v>0.45746094297701606</v>
      </c>
    </row>
    <row r="224" spans="1:13" ht="11.25" customHeight="1">
      <c r="A224" s="346"/>
      <c r="B224" s="349"/>
      <c r="C224" s="352"/>
      <c r="D224" s="344"/>
      <c r="E224" s="344"/>
      <c r="F224" s="358"/>
      <c r="G224" s="363"/>
      <c r="H224" s="20" t="s">
        <v>18</v>
      </c>
      <c r="I224" s="40"/>
      <c r="J224" s="22"/>
      <c r="K224" s="22"/>
      <c r="L224" s="22"/>
      <c r="M224" s="24"/>
    </row>
    <row r="225" spans="1:13" ht="11.25" customHeight="1">
      <c r="A225" s="346"/>
      <c r="B225" s="349"/>
      <c r="C225" s="352"/>
      <c r="D225" s="344"/>
      <c r="E225" s="344"/>
      <c r="F225" s="361"/>
      <c r="G225" s="25" t="s">
        <v>19</v>
      </c>
      <c r="H225" s="20" t="s">
        <v>20</v>
      </c>
      <c r="I225" s="40"/>
      <c r="J225" s="22"/>
      <c r="K225" s="22"/>
      <c r="L225" s="22"/>
      <c r="M225" s="24"/>
    </row>
    <row r="226" spans="1:13" ht="11.25" customHeight="1">
      <c r="A226" s="346"/>
      <c r="B226" s="349"/>
      <c r="C226" s="352"/>
      <c r="D226" s="344"/>
      <c r="E226" s="344"/>
      <c r="F226" s="357">
        <v>2017</v>
      </c>
      <c r="G226" s="362">
        <v>2966944</v>
      </c>
      <c r="H226" s="20" t="s">
        <v>21</v>
      </c>
      <c r="I226" s="40"/>
      <c r="J226" s="22"/>
      <c r="K226" s="22"/>
      <c r="L226" s="22"/>
      <c r="M226" s="24"/>
    </row>
    <row r="227" spans="1:13" ht="11.25" customHeight="1">
      <c r="A227" s="346"/>
      <c r="B227" s="349"/>
      <c r="C227" s="352"/>
      <c r="D227" s="344"/>
      <c r="E227" s="344"/>
      <c r="F227" s="358"/>
      <c r="G227" s="363"/>
      <c r="H227" s="20" t="s">
        <v>22</v>
      </c>
      <c r="I227" s="40"/>
      <c r="J227" s="22"/>
      <c r="K227" s="22"/>
      <c r="L227" s="22"/>
      <c r="M227" s="24"/>
    </row>
    <row r="228" spans="1:13" ht="11.25" customHeight="1">
      <c r="A228" s="346"/>
      <c r="B228" s="349"/>
      <c r="C228" s="352"/>
      <c r="D228" s="344"/>
      <c r="E228" s="344"/>
      <c r="F228" s="358"/>
      <c r="G228" s="25" t="s">
        <v>23</v>
      </c>
      <c r="H228" s="20" t="s">
        <v>24</v>
      </c>
      <c r="I228" s="27">
        <v>0</v>
      </c>
      <c r="J228" s="28">
        <v>0</v>
      </c>
      <c r="K228" s="28">
        <f aca="true" t="shared" si="23" ref="K228:M229">K222+K224+K226</f>
        <v>0</v>
      </c>
      <c r="L228" s="28">
        <f t="shared" si="23"/>
        <v>0</v>
      </c>
      <c r="M228" s="29">
        <f t="shared" si="23"/>
        <v>0</v>
      </c>
    </row>
    <row r="229" spans="1:13" ht="13.5" thickBot="1">
      <c r="A229" s="347"/>
      <c r="B229" s="350"/>
      <c r="C229" s="353"/>
      <c r="D229" s="344"/>
      <c r="E229" s="344"/>
      <c r="F229" s="359"/>
      <c r="G229" s="30">
        <v>2966944</v>
      </c>
      <c r="H229" s="31" t="s">
        <v>25</v>
      </c>
      <c r="I229" s="32">
        <v>466944</v>
      </c>
      <c r="J229" s="33">
        <v>1000000</v>
      </c>
      <c r="K229" s="33">
        <f t="shared" si="23"/>
        <v>890317</v>
      </c>
      <c r="L229" s="33">
        <f t="shared" si="23"/>
        <v>1357261</v>
      </c>
      <c r="M229" s="34">
        <f t="shared" si="23"/>
        <v>0.45746094297701606</v>
      </c>
    </row>
    <row r="230" spans="1:13" ht="12.75" customHeight="1">
      <c r="A230" s="345">
        <v>29</v>
      </c>
      <c r="B230" s="348" t="s">
        <v>37</v>
      </c>
      <c r="C230" s="351">
        <v>90015</v>
      </c>
      <c r="D230" s="343" t="s">
        <v>144</v>
      </c>
      <c r="E230" s="343" t="s">
        <v>14</v>
      </c>
      <c r="F230" s="360">
        <v>2012</v>
      </c>
      <c r="G230" s="14" t="s">
        <v>15</v>
      </c>
      <c r="H230" s="15" t="s">
        <v>16</v>
      </c>
      <c r="I230" s="39"/>
      <c r="J230" s="35"/>
      <c r="K230" s="35"/>
      <c r="L230" s="35"/>
      <c r="M230" s="37"/>
    </row>
    <row r="231" spans="1:13" ht="12.75">
      <c r="A231" s="346"/>
      <c r="B231" s="349"/>
      <c r="C231" s="352"/>
      <c r="D231" s="344"/>
      <c r="E231" s="344"/>
      <c r="F231" s="358"/>
      <c r="G231" s="362">
        <v>0</v>
      </c>
      <c r="H231" s="20" t="s">
        <v>17</v>
      </c>
      <c r="I231" s="40"/>
      <c r="J231" s="22">
        <v>200000</v>
      </c>
      <c r="K231" s="22">
        <v>142185</v>
      </c>
      <c r="L231" s="22">
        <f>I231+K231</f>
        <v>142185</v>
      </c>
      <c r="M231" s="23">
        <f>L231/G237</f>
        <v>0.17773125</v>
      </c>
    </row>
    <row r="232" spans="1:13" ht="11.25" customHeight="1">
      <c r="A232" s="346"/>
      <c r="B232" s="349"/>
      <c r="C232" s="352"/>
      <c r="D232" s="344"/>
      <c r="E232" s="344"/>
      <c r="F232" s="358"/>
      <c r="G232" s="363"/>
      <c r="H232" s="20" t="s">
        <v>18</v>
      </c>
      <c r="I232" s="40"/>
      <c r="J232" s="22"/>
      <c r="K232" s="22"/>
      <c r="L232" s="22"/>
      <c r="M232" s="24"/>
    </row>
    <row r="233" spans="1:13" ht="11.25" customHeight="1">
      <c r="A233" s="346"/>
      <c r="B233" s="349"/>
      <c r="C233" s="352"/>
      <c r="D233" s="344"/>
      <c r="E233" s="344"/>
      <c r="F233" s="361"/>
      <c r="G233" s="25" t="s">
        <v>19</v>
      </c>
      <c r="H233" s="20" t="s">
        <v>20</v>
      </c>
      <c r="I233" s="40"/>
      <c r="J233" s="22"/>
      <c r="K233" s="22"/>
      <c r="L233" s="22"/>
      <c r="M233" s="24"/>
    </row>
    <row r="234" spans="1:13" ht="11.25" customHeight="1">
      <c r="A234" s="346"/>
      <c r="B234" s="349"/>
      <c r="C234" s="352"/>
      <c r="D234" s="344"/>
      <c r="E234" s="344"/>
      <c r="F234" s="357">
        <v>2017</v>
      </c>
      <c r="G234" s="362">
        <v>800000</v>
      </c>
      <c r="H234" s="20" t="s">
        <v>21</v>
      </c>
      <c r="I234" s="40"/>
      <c r="J234" s="22"/>
      <c r="K234" s="22"/>
      <c r="L234" s="22"/>
      <c r="M234" s="24"/>
    </row>
    <row r="235" spans="1:13" ht="11.25" customHeight="1">
      <c r="A235" s="346"/>
      <c r="B235" s="349"/>
      <c r="C235" s="352"/>
      <c r="D235" s="344"/>
      <c r="E235" s="344"/>
      <c r="F235" s="358"/>
      <c r="G235" s="363"/>
      <c r="H235" s="20" t="s">
        <v>22</v>
      </c>
      <c r="I235" s="40"/>
      <c r="J235" s="22"/>
      <c r="K235" s="22"/>
      <c r="L235" s="22"/>
      <c r="M235" s="24"/>
    </row>
    <row r="236" spans="1:13" ht="11.25" customHeight="1">
      <c r="A236" s="346"/>
      <c r="B236" s="349"/>
      <c r="C236" s="352"/>
      <c r="D236" s="344"/>
      <c r="E236" s="344"/>
      <c r="F236" s="358"/>
      <c r="G236" s="25" t="s">
        <v>23</v>
      </c>
      <c r="H236" s="20" t="s">
        <v>24</v>
      </c>
      <c r="I236" s="27">
        <v>0</v>
      </c>
      <c r="J236" s="28">
        <v>0</v>
      </c>
      <c r="K236" s="28">
        <f aca="true" t="shared" si="24" ref="K236:M237">K230+K232+K234</f>
        <v>0</v>
      </c>
      <c r="L236" s="28">
        <f t="shared" si="24"/>
        <v>0</v>
      </c>
      <c r="M236" s="29">
        <f t="shared" si="24"/>
        <v>0</v>
      </c>
    </row>
    <row r="237" spans="1:13" ht="13.5" thickBot="1">
      <c r="A237" s="347"/>
      <c r="B237" s="350"/>
      <c r="C237" s="353"/>
      <c r="D237" s="365"/>
      <c r="E237" s="365"/>
      <c r="F237" s="359"/>
      <c r="G237" s="30">
        <v>800000</v>
      </c>
      <c r="H237" s="31" t="s">
        <v>25</v>
      </c>
      <c r="I237" s="32">
        <v>0</v>
      </c>
      <c r="J237" s="33">
        <v>200000</v>
      </c>
      <c r="K237" s="33">
        <f t="shared" si="24"/>
        <v>142185</v>
      </c>
      <c r="L237" s="33">
        <f t="shared" si="24"/>
        <v>142185</v>
      </c>
      <c r="M237" s="34">
        <f t="shared" si="24"/>
        <v>0.17773125</v>
      </c>
    </row>
    <row r="238" spans="1:13" ht="12.75" customHeight="1">
      <c r="A238" s="345">
        <v>30</v>
      </c>
      <c r="B238" s="348" t="s">
        <v>56</v>
      </c>
      <c r="C238" s="351">
        <v>90095</v>
      </c>
      <c r="D238" s="343" t="s">
        <v>144</v>
      </c>
      <c r="E238" s="343" t="s">
        <v>14</v>
      </c>
      <c r="F238" s="360">
        <v>2014</v>
      </c>
      <c r="G238" s="14" t="s">
        <v>15</v>
      </c>
      <c r="H238" s="15" t="s">
        <v>16</v>
      </c>
      <c r="I238" s="39"/>
      <c r="J238" s="35"/>
      <c r="K238" s="35"/>
      <c r="L238" s="35"/>
      <c r="M238" s="37"/>
    </row>
    <row r="239" spans="1:13" ht="12.75">
      <c r="A239" s="346"/>
      <c r="B239" s="349"/>
      <c r="C239" s="352"/>
      <c r="D239" s="344"/>
      <c r="E239" s="344"/>
      <c r="F239" s="358"/>
      <c r="G239" s="362">
        <v>0</v>
      </c>
      <c r="H239" s="20" t="s">
        <v>39</v>
      </c>
      <c r="I239" s="40">
        <v>0</v>
      </c>
      <c r="J239" s="22">
        <v>145000</v>
      </c>
      <c r="K239" s="22">
        <v>142947</v>
      </c>
      <c r="L239" s="22">
        <f>I239+K239</f>
        <v>142947</v>
      </c>
      <c r="M239" s="23">
        <f>L239/G245</f>
        <v>0.11962092050209205</v>
      </c>
    </row>
    <row r="240" spans="1:13" ht="12.75">
      <c r="A240" s="346"/>
      <c r="B240" s="349"/>
      <c r="C240" s="352"/>
      <c r="D240" s="344"/>
      <c r="E240" s="344"/>
      <c r="F240" s="358"/>
      <c r="G240" s="363"/>
      <c r="H240" s="20" t="s">
        <v>18</v>
      </c>
      <c r="I240" s="40"/>
      <c r="J240" s="22"/>
      <c r="K240" s="22"/>
      <c r="L240" s="22"/>
      <c r="M240" s="24"/>
    </row>
    <row r="241" spans="1:13" ht="12.75">
      <c r="A241" s="346"/>
      <c r="B241" s="349"/>
      <c r="C241" s="352"/>
      <c r="D241" s="344"/>
      <c r="E241" s="344"/>
      <c r="F241" s="361"/>
      <c r="G241" s="25" t="s">
        <v>19</v>
      </c>
      <c r="H241" s="20" t="s">
        <v>20</v>
      </c>
      <c r="I241" s="40"/>
      <c r="J241" s="22"/>
      <c r="K241" s="22"/>
      <c r="L241" s="22"/>
      <c r="M241" s="24"/>
    </row>
    <row r="242" spans="1:13" ht="12.75">
      <c r="A242" s="346"/>
      <c r="B242" s="349"/>
      <c r="C242" s="352"/>
      <c r="D242" s="344"/>
      <c r="E242" s="344"/>
      <c r="F242" s="357">
        <v>2016</v>
      </c>
      <c r="G242" s="362">
        <v>1195000</v>
      </c>
      <c r="H242" s="20" t="s">
        <v>21</v>
      </c>
      <c r="I242" s="40"/>
      <c r="J242" s="22"/>
      <c r="K242" s="22"/>
      <c r="L242" s="22"/>
      <c r="M242" s="24"/>
    </row>
    <row r="243" spans="1:13" ht="12.75">
      <c r="A243" s="346"/>
      <c r="B243" s="349"/>
      <c r="C243" s="352"/>
      <c r="D243" s="344"/>
      <c r="E243" s="344"/>
      <c r="F243" s="358"/>
      <c r="G243" s="363"/>
      <c r="H243" s="20" t="s">
        <v>22</v>
      </c>
      <c r="I243" s="40"/>
      <c r="J243" s="22"/>
      <c r="K243" s="22"/>
      <c r="L243" s="22"/>
      <c r="M243" s="24"/>
    </row>
    <row r="244" spans="1:13" ht="12.75">
      <c r="A244" s="346"/>
      <c r="B244" s="349"/>
      <c r="C244" s="352"/>
      <c r="D244" s="344"/>
      <c r="E244" s="344"/>
      <c r="F244" s="358"/>
      <c r="G244" s="25" t="s">
        <v>23</v>
      </c>
      <c r="H244" s="20" t="s">
        <v>24</v>
      </c>
      <c r="I244" s="27">
        <v>0</v>
      </c>
      <c r="J244" s="28">
        <v>0</v>
      </c>
      <c r="K244" s="28">
        <f aca="true" t="shared" si="25" ref="K244:M245">K238+K240+K242</f>
        <v>0</v>
      </c>
      <c r="L244" s="28">
        <f t="shared" si="25"/>
        <v>0</v>
      </c>
      <c r="M244" s="29">
        <f t="shared" si="25"/>
        <v>0</v>
      </c>
    </row>
    <row r="245" spans="1:13" ht="13.5" thickBot="1">
      <c r="A245" s="347"/>
      <c r="B245" s="350"/>
      <c r="C245" s="353"/>
      <c r="D245" s="365"/>
      <c r="E245" s="365"/>
      <c r="F245" s="359"/>
      <c r="G245" s="30">
        <v>1195000</v>
      </c>
      <c r="H245" s="31" t="s">
        <v>25</v>
      </c>
      <c r="I245" s="32">
        <v>0</v>
      </c>
      <c r="J245" s="33">
        <v>145000</v>
      </c>
      <c r="K245" s="33">
        <f t="shared" si="25"/>
        <v>142947</v>
      </c>
      <c r="L245" s="33">
        <f t="shared" si="25"/>
        <v>142947</v>
      </c>
      <c r="M245" s="34">
        <f t="shared" si="25"/>
        <v>0.11962092050209205</v>
      </c>
    </row>
    <row r="246" spans="1:13" ht="12" customHeight="1">
      <c r="A246" s="345">
        <v>31</v>
      </c>
      <c r="B246" s="348" t="s">
        <v>57</v>
      </c>
      <c r="C246" s="351">
        <v>90095</v>
      </c>
      <c r="D246" s="343" t="s">
        <v>144</v>
      </c>
      <c r="E246" s="343" t="s">
        <v>14</v>
      </c>
      <c r="F246" s="360">
        <v>2015</v>
      </c>
      <c r="G246" s="14" t="s">
        <v>15</v>
      </c>
      <c r="H246" s="15" t="s">
        <v>16</v>
      </c>
      <c r="I246" s="39"/>
      <c r="J246" s="35"/>
      <c r="K246" s="35"/>
      <c r="L246" s="35"/>
      <c r="M246" s="37"/>
    </row>
    <row r="247" spans="1:13" ht="12" customHeight="1">
      <c r="A247" s="346"/>
      <c r="B247" s="349"/>
      <c r="C247" s="352"/>
      <c r="D247" s="344"/>
      <c r="E247" s="344"/>
      <c r="F247" s="358"/>
      <c r="G247" s="362">
        <v>0</v>
      </c>
      <c r="H247" s="20" t="s">
        <v>17</v>
      </c>
      <c r="I247" s="21"/>
      <c r="J247" s="22">
        <v>50000</v>
      </c>
      <c r="K247" s="22">
        <v>0</v>
      </c>
      <c r="L247" s="22">
        <f>I247+K247</f>
        <v>0</v>
      </c>
      <c r="M247" s="23">
        <f>L247/G253</f>
        <v>0</v>
      </c>
    </row>
    <row r="248" spans="1:13" ht="12" customHeight="1">
      <c r="A248" s="346"/>
      <c r="B248" s="349"/>
      <c r="C248" s="352"/>
      <c r="D248" s="344"/>
      <c r="E248" s="344"/>
      <c r="F248" s="358"/>
      <c r="G248" s="363"/>
      <c r="H248" s="20" t="s">
        <v>18</v>
      </c>
      <c r="I248" s="40"/>
      <c r="J248" s="22"/>
      <c r="K248" s="22"/>
      <c r="L248" s="22"/>
      <c r="M248" s="24"/>
    </row>
    <row r="249" spans="1:13" ht="12" customHeight="1">
      <c r="A249" s="346"/>
      <c r="B249" s="349"/>
      <c r="C249" s="352"/>
      <c r="D249" s="344"/>
      <c r="E249" s="344"/>
      <c r="F249" s="361"/>
      <c r="G249" s="25" t="s">
        <v>19</v>
      </c>
      <c r="H249" s="20" t="s">
        <v>20</v>
      </c>
      <c r="I249" s="40"/>
      <c r="J249" s="22"/>
      <c r="K249" s="22"/>
      <c r="L249" s="22"/>
      <c r="M249" s="24"/>
    </row>
    <row r="250" spans="1:13" ht="12" customHeight="1">
      <c r="A250" s="346"/>
      <c r="B250" s="349"/>
      <c r="C250" s="352"/>
      <c r="D250" s="344"/>
      <c r="E250" s="344"/>
      <c r="F250" s="357">
        <v>2017</v>
      </c>
      <c r="G250" s="362">
        <v>200000</v>
      </c>
      <c r="H250" s="20" t="s">
        <v>21</v>
      </c>
      <c r="I250" s="40"/>
      <c r="J250" s="22"/>
      <c r="K250" s="22"/>
      <c r="L250" s="22"/>
      <c r="M250" s="24"/>
    </row>
    <row r="251" spans="1:13" ht="12" customHeight="1">
      <c r="A251" s="346"/>
      <c r="B251" s="349"/>
      <c r="C251" s="352"/>
      <c r="D251" s="344"/>
      <c r="E251" s="344"/>
      <c r="F251" s="358"/>
      <c r="G251" s="363"/>
      <c r="H251" s="20" t="s">
        <v>22</v>
      </c>
      <c r="I251" s="40"/>
      <c r="J251" s="22"/>
      <c r="K251" s="22"/>
      <c r="L251" s="22"/>
      <c r="M251" s="24"/>
    </row>
    <row r="252" spans="1:13" ht="12" customHeight="1">
      <c r="A252" s="346"/>
      <c r="B252" s="349"/>
      <c r="C252" s="352"/>
      <c r="D252" s="344"/>
      <c r="E252" s="344"/>
      <c r="F252" s="358"/>
      <c r="G252" s="25" t="s">
        <v>23</v>
      </c>
      <c r="H252" s="20" t="s">
        <v>24</v>
      </c>
      <c r="I252" s="27">
        <v>0</v>
      </c>
      <c r="J252" s="28">
        <v>0</v>
      </c>
      <c r="K252" s="28">
        <f aca="true" t="shared" si="26" ref="K252:M253">K246+K248+K250</f>
        <v>0</v>
      </c>
      <c r="L252" s="28">
        <f t="shared" si="26"/>
        <v>0</v>
      </c>
      <c r="M252" s="29">
        <f t="shared" si="26"/>
        <v>0</v>
      </c>
    </row>
    <row r="253" spans="1:13" ht="12" customHeight="1" thickBot="1">
      <c r="A253" s="347"/>
      <c r="B253" s="350"/>
      <c r="C253" s="353"/>
      <c r="D253" s="344"/>
      <c r="E253" s="344"/>
      <c r="F253" s="359"/>
      <c r="G253" s="30">
        <v>200000</v>
      </c>
      <c r="H253" s="31" t="s">
        <v>25</v>
      </c>
      <c r="I253" s="32">
        <v>0</v>
      </c>
      <c r="J253" s="33">
        <v>50000</v>
      </c>
      <c r="K253" s="33">
        <f t="shared" si="26"/>
        <v>0</v>
      </c>
      <c r="L253" s="33">
        <f t="shared" si="26"/>
        <v>0</v>
      </c>
      <c r="M253" s="34">
        <f t="shared" si="26"/>
        <v>0</v>
      </c>
    </row>
    <row r="254" spans="1:13" ht="12.75" customHeight="1">
      <c r="A254" s="345">
        <v>32</v>
      </c>
      <c r="B254" s="348" t="s">
        <v>58</v>
      </c>
      <c r="C254" s="351">
        <v>90095</v>
      </c>
      <c r="D254" s="343" t="s">
        <v>144</v>
      </c>
      <c r="E254" s="343" t="s">
        <v>14</v>
      </c>
      <c r="F254" s="360">
        <v>2013</v>
      </c>
      <c r="G254" s="14" t="s">
        <v>15</v>
      </c>
      <c r="H254" s="15" t="s">
        <v>16</v>
      </c>
      <c r="I254" s="39"/>
      <c r="J254" s="35"/>
      <c r="K254" s="35"/>
      <c r="L254" s="35"/>
      <c r="M254" s="18"/>
    </row>
    <row r="255" spans="1:13" ht="12.75">
      <c r="A255" s="346"/>
      <c r="B255" s="349"/>
      <c r="C255" s="352"/>
      <c r="D255" s="344"/>
      <c r="E255" s="344"/>
      <c r="F255" s="358"/>
      <c r="G255" s="362">
        <v>0</v>
      </c>
      <c r="H255" s="20" t="s">
        <v>17</v>
      </c>
      <c r="I255" s="21">
        <v>397150</v>
      </c>
      <c r="J255" s="22">
        <v>445000</v>
      </c>
      <c r="K255" s="22">
        <v>444132</v>
      </c>
      <c r="L255" s="22">
        <f>I255+K255</f>
        <v>841282</v>
      </c>
      <c r="M255" s="23">
        <f>L255/G261</f>
        <v>0.35919219520526013</v>
      </c>
    </row>
    <row r="256" spans="1:13" ht="12.75">
      <c r="A256" s="346"/>
      <c r="B256" s="349"/>
      <c r="C256" s="352"/>
      <c r="D256" s="344"/>
      <c r="E256" s="344"/>
      <c r="F256" s="358"/>
      <c r="G256" s="363"/>
      <c r="H256" s="20" t="s">
        <v>18</v>
      </c>
      <c r="I256" s="40"/>
      <c r="J256" s="22"/>
      <c r="K256" s="22"/>
      <c r="L256" s="22"/>
      <c r="M256" s="24"/>
    </row>
    <row r="257" spans="1:13" ht="12.75">
      <c r="A257" s="346"/>
      <c r="B257" s="349"/>
      <c r="C257" s="352"/>
      <c r="D257" s="344"/>
      <c r="E257" s="344"/>
      <c r="F257" s="361"/>
      <c r="G257" s="25" t="s">
        <v>19</v>
      </c>
      <c r="H257" s="20" t="s">
        <v>20</v>
      </c>
      <c r="I257" s="40"/>
      <c r="J257" s="22"/>
      <c r="K257" s="22"/>
      <c r="L257" s="22"/>
      <c r="M257" s="24"/>
    </row>
    <row r="258" spans="1:13" ht="12.75">
      <c r="A258" s="346"/>
      <c r="B258" s="349"/>
      <c r="C258" s="352"/>
      <c r="D258" s="344"/>
      <c r="E258" s="344"/>
      <c r="F258" s="357">
        <v>2016</v>
      </c>
      <c r="G258" s="362">
        <v>2342150</v>
      </c>
      <c r="H258" s="20" t="s">
        <v>21</v>
      </c>
      <c r="I258" s="40"/>
      <c r="J258" s="22"/>
      <c r="K258" s="22"/>
      <c r="L258" s="22"/>
      <c r="M258" s="24"/>
    </row>
    <row r="259" spans="1:13" ht="12" customHeight="1">
      <c r="A259" s="346"/>
      <c r="B259" s="349"/>
      <c r="C259" s="352"/>
      <c r="D259" s="344"/>
      <c r="E259" s="344"/>
      <c r="F259" s="358"/>
      <c r="G259" s="363"/>
      <c r="H259" s="20" t="s">
        <v>22</v>
      </c>
      <c r="I259" s="40"/>
      <c r="J259" s="22"/>
      <c r="K259" s="22"/>
      <c r="L259" s="22"/>
      <c r="M259" s="24"/>
    </row>
    <row r="260" spans="1:13" ht="12.75">
      <c r="A260" s="346"/>
      <c r="B260" s="349"/>
      <c r="C260" s="352"/>
      <c r="D260" s="344"/>
      <c r="E260" s="344"/>
      <c r="F260" s="358"/>
      <c r="G260" s="25" t="s">
        <v>23</v>
      </c>
      <c r="H260" s="20" t="s">
        <v>24</v>
      </c>
      <c r="I260" s="27">
        <v>0</v>
      </c>
      <c r="J260" s="28">
        <v>0</v>
      </c>
      <c r="K260" s="28">
        <f aca="true" t="shared" si="27" ref="K260:M261">K254+K256+K258</f>
        <v>0</v>
      </c>
      <c r="L260" s="28">
        <f t="shared" si="27"/>
        <v>0</v>
      </c>
      <c r="M260" s="29">
        <f t="shared" si="27"/>
        <v>0</v>
      </c>
    </row>
    <row r="261" spans="1:13" ht="13.5" thickBot="1">
      <c r="A261" s="347"/>
      <c r="B261" s="350"/>
      <c r="C261" s="353"/>
      <c r="D261" s="344"/>
      <c r="E261" s="344"/>
      <c r="F261" s="359"/>
      <c r="G261" s="30">
        <v>2342150</v>
      </c>
      <c r="H261" s="31" t="s">
        <v>25</v>
      </c>
      <c r="I261" s="32">
        <v>397150</v>
      </c>
      <c r="J261" s="33">
        <v>445000</v>
      </c>
      <c r="K261" s="33">
        <f t="shared" si="27"/>
        <v>444132</v>
      </c>
      <c r="L261" s="33">
        <f t="shared" si="27"/>
        <v>841282</v>
      </c>
      <c r="M261" s="34">
        <f t="shared" si="27"/>
        <v>0.35919219520526013</v>
      </c>
    </row>
    <row r="262" spans="1:13" ht="13.5" customHeight="1">
      <c r="A262" s="345">
        <v>33</v>
      </c>
      <c r="B262" s="348" t="s">
        <v>59</v>
      </c>
      <c r="C262" s="351">
        <v>90095</v>
      </c>
      <c r="D262" s="343" t="s">
        <v>144</v>
      </c>
      <c r="E262" s="343" t="s">
        <v>14</v>
      </c>
      <c r="F262" s="360">
        <v>2014</v>
      </c>
      <c r="G262" s="14" t="s">
        <v>15</v>
      </c>
      <c r="H262" s="15" t="s">
        <v>16</v>
      </c>
      <c r="I262" s="39"/>
      <c r="J262" s="35"/>
      <c r="K262" s="35"/>
      <c r="L262" s="35"/>
      <c r="M262" s="37"/>
    </row>
    <row r="263" spans="1:13" ht="12.75">
      <c r="A263" s="346"/>
      <c r="B263" s="349"/>
      <c r="C263" s="352"/>
      <c r="D263" s="344"/>
      <c r="E263" s="344"/>
      <c r="F263" s="358"/>
      <c r="G263" s="362">
        <v>0</v>
      </c>
      <c r="H263" s="20" t="s">
        <v>17</v>
      </c>
      <c r="I263" s="21"/>
      <c r="J263" s="22">
        <v>57000</v>
      </c>
      <c r="K263" s="22">
        <v>47800</v>
      </c>
      <c r="L263" s="22">
        <f>I263+K263</f>
        <v>47800</v>
      </c>
      <c r="M263" s="23">
        <f>L263/G269</f>
        <v>0.08581687612208258</v>
      </c>
    </row>
    <row r="264" spans="1:13" ht="9.75" customHeight="1">
      <c r="A264" s="346"/>
      <c r="B264" s="349"/>
      <c r="C264" s="352"/>
      <c r="D264" s="344"/>
      <c r="E264" s="344"/>
      <c r="F264" s="358"/>
      <c r="G264" s="363"/>
      <c r="H264" s="20" t="s">
        <v>18</v>
      </c>
      <c r="I264" s="40"/>
      <c r="J264" s="22"/>
      <c r="K264" s="22"/>
      <c r="L264" s="22"/>
      <c r="M264" s="24"/>
    </row>
    <row r="265" spans="1:13" ht="12.75">
      <c r="A265" s="346"/>
      <c r="B265" s="349"/>
      <c r="C265" s="352"/>
      <c r="D265" s="344"/>
      <c r="E265" s="344"/>
      <c r="F265" s="361"/>
      <c r="G265" s="25" t="s">
        <v>19</v>
      </c>
      <c r="H265" s="20" t="s">
        <v>20</v>
      </c>
      <c r="I265" s="40"/>
      <c r="J265" s="22"/>
      <c r="K265" s="22"/>
      <c r="L265" s="22"/>
      <c r="M265" s="24"/>
    </row>
    <row r="266" spans="1:13" ht="12.75">
      <c r="A266" s="346"/>
      <c r="B266" s="349"/>
      <c r="C266" s="352"/>
      <c r="D266" s="344"/>
      <c r="E266" s="344"/>
      <c r="F266" s="357">
        <v>2016</v>
      </c>
      <c r="G266" s="362">
        <v>557000</v>
      </c>
      <c r="H266" s="20" t="s">
        <v>21</v>
      </c>
      <c r="I266" s="40"/>
      <c r="J266" s="22"/>
      <c r="K266" s="22"/>
      <c r="L266" s="22"/>
      <c r="M266" s="24"/>
    </row>
    <row r="267" spans="1:13" ht="12.75">
      <c r="A267" s="346"/>
      <c r="B267" s="349"/>
      <c r="C267" s="352"/>
      <c r="D267" s="344"/>
      <c r="E267" s="344"/>
      <c r="F267" s="358"/>
      <c r="G267" s="363"/>
      <c r="H267" s="20" t="s">
        <v>22</v>
      </c>
      <c r="I267" s="40"/>
      <c r="J267" s="22"/>
      <c r="K267" s="22"/>
      <c r="L267" s="22"/>
      <c r="M267" s="24"/>
    </row>
    <row r="268" spans="1:13" ht="12.75">
      <c r="A268" s="346"/>
      <c r="B268" s="349"/>
      <c r="C268" s="352"/>
      <c r="D268" s="344"/>
      <c r="E268" s="344"/>
      <c r="F268" s="358"/>
      <c r="G268" s="25" t="s">
        <v>23</v>
      </c>
      <c r="H268" s="20" t="s">
        <v>24</v>
      </c>
      <c r="I268" s="27">
        <v>0</v>
      </c>
      <c r="J268" s="28">
        <v>0</v>
      </c>
      <c r="K268" s="28">
        <f aca="true" t="shared" si="28" ref="K268:M269">K262+K264+K266</f>
        <v>0</v>
      </c>
      <c r="L268" s="28">
        <f t="shared" si="28"/>
        <v>0</v>
      </c>
      <c r="M268" s="29">
        <f t="shared" si="28"/>
        <v>0</v>
      </c>
    </row>
    <row r="269" spans="1:13" ht="13.5" thickBot="1">
      <c r="A269" s="347"/>
      <c r="B269" s="350"/>
      <c r="C269" s="353"/>
      <c r="D269" s="344"/>
      <c r="E269" s="344"/>
      <c r="F269" s="359"/>
      <c r="G269" s="30">
        <v>557000</v>
      </c>
      <c r="H269" s="31" t="s">
        <v>25</v>
      </c>
      <c r="I269" s="32">
        <v>0</v>
      </c>
      <c r="J269" s="33">
        <v>57000</v>
      </c>
      <c r="K269" s="33">
        <f t="shared" si="28"/>
        <v>47800</v>
      </c>
      <c r="L269" s="33">
        <f t="shared" si="28"/>
        <v>47800</v>
      </c>
      <c r="M269" s="34">
        <f t="shared" si="28"/>
        <v>0.08581687612208258</v>
      </c>
    </row>
    <row r="270" spans="1:13" ht="13.5" customHeight="1">
      <c r="A270" s="345">
        <v>34</v>
      </c>
      <c r="B270" s="348" t="s">
        <v>60</v>
      </c>
      <c r="C270" s="351">
        <v>90095</v>
      </c>
      <c r="D270" s="343" t="s">
        <v>144</v>
      </c>
      <c r="E270" s="343" t="s">
        <v>14</v>
      </c>
      <c r="F270" s="360">
        <v>2014</v>
      </c>
      <c r="G270" s="14" t="s">
        <v>15</v>
      </c>
      <c r="H270" s="15" t="s">
        <v>16</v>
      </c>
      <c r="I270" s="39"/>
      <c r="J270" s="35"/>
      <c r="K270" s="35"/>
      <c r="L270" s="35"/>
      <c r="M270" s="37"/>
    </row>
    <row r="271" spans="1:13" ht="12.75">
      <c r="A271" s="346"/>
      <c r="B271" s="349"/>
      <c r="C271" s="352"/>
      <c r="D271" s="344"/>
      <c r="E271" s="344"/>
      <c r="F271" s="358"/>
      <c r="G271" s="362">
        <v>0</v>
      </c>
      <c r="H271" s="20" t="s">
        <v>17</v>
      </c>
      <c r="I271" s="21">
        <v>83610</v>
      </c>
      <c r="J271" s="22">
        <v>1470000</v>
      </c>
      <c r="K271" s="22">
        <v>1460944</v>
      </c>
      <c r="L271" s="22">
        <f>I271+K271</f>
        <v>1544554</v>
      </c>
      <c r="M271" s="23">
        <f>L271/G277</f>
        <v>0.9941709952948294</v>
      </c>
    </row>
    <row r="272" spans="1:13" ht="8.25" customHeight="1">
      <c r="A272" s="346"/>
      <c r="B272" s="349"/>
      <c r="C272" s="352"/>
      <c r="D272" s="344"/>
      <c r="E272" s="344"/>
      <c r="F272" s="358"/>
      <c r="G272" s="363"/>
      <c r="H272" s="20" t="s">
        <v>18</v>
      </c>
      <c r="I272" s="40"/>
      <c r="J272" s="22"/>
      <c r="K272" s="22"/>
      <c r="L272" s="22"/>
      <c r="M272" s="24"/>
    </row>
    <row r="273" spans="1:13" ht="12.75">
      <c r="A273" s="346"/>
      <c r="B273" s="349"/>
      <c r="C273" s="352"/>
      <c r="D273" s="344"/>
      <c r="E273" s="344"/>
      <c r="F273" s="361"/>
      <c r="G273" s="25" t="s">
        <v>19</v>
      </c>
      <c r="H273" s="20" t="s">
        <v>20</v>
      </c>
      <c r="I273" s="40"/>
      <c r="J273" s="22"/>
      <c r="K273" s="22"/>
      <c r="L273" s="22"/>
      <c r="M273" s="24"/>
    </row>
    <row r="274" spans="1:13" ht="9.75" customHeight="1">
      <c r="A274" s="346"/>
      <c r="B274" s="349"/>
      <c r="C274" s="352"/>
      <c r="D274" s="344"/>
      <c r="E274" s="344"/>
      <c r="F274" s="357">
        <v>2015</v>
      </c>
      <c r="G274" s="362">
        <v>1553610</v>
      </c>
      <c r="H274" s="20" t="s">
        <v>21</v>
      </c>
      <c r="I274" s="40"/>
      <c r="J274" s="22"/>
      <c r="K274" s="22"/>
      <c r="L274" s="22"/>
      <c r="M274" s="24"/>
    </row>
    <row r="275" spans="1:13" ht="10.5" customHeight="1">
      <c r="A275" s="346"/>
      <c r="B275" s="349"/>
      <c r="C275" s="352"/>
      <c r="D275" s="344"/>
      <c r="E275" s="344"/>
      <c r="F275" s="358"/>
      <c r="G275" s="363"/>
      <c r="H275" s="20" t="s">
        <v>22</v>
      </c>
      <c r="I275" s="40"/>
      <c r="J275" s="22"/>
      <c r="K275" s="22"/>
      <c r="L275" s="22"/>
      <c r="M275" s="24"/>
    </row>
    <row r="276" spans="1:13" ht="12.75">
      <c r="A276" s="346"/>
      <c r="B276" s="349"/>
      <c r="C276" s="352"/>
      <c r="D276" s="344"/>
      <c r="E276" s="344"/>
      <c r="F276" s="358"/>
      <c r="G276" s="25" t="s">
        <v>23</v>
      </c>
      <c r="H276" s="20" t="s">
        <v>24</v>
      </c>
      <c r="I276" s="27">
        <v>0</v>
      </c>
      <c r="J276" s="28">
        <v>0</v>
      </c>
      <c r="K276" s="28">
        <f>K270+K272+K274</f>
        <v>0</v>
      </c>
      <c r="L276" s="28">
        <f>L270+L272+L274</f>
        <v>0</v>
      </c>
      <c r="M276" s="29">
        <f>M270+M272+M274</f>
        <v>0</v>
      </c>
    </row>
    <row r="277" spans="1:13" ht="13.5" thickBot="1">
      <c r="A277" s="347"/>
      <c r="B277" s="350"/>
      <c r="C277" s="353"/>
      <c r="D277" s="365"/>
      <c r="E277" s="365"/>
      <c r="F277" s="359"/>
      <c r="G277" s="30">
        <v>1553610</v>
      </c>
      <c r="H277" s="31" t="s">
        <v>25</v>
      </c>
      <c r="I277" s="32">
        <v>83610</v>
      </c>
      <c r="J277" s="33">
        <v>1470000</v>
      </c>
      <c r="K277" s="33">
        <f>K271+K273+K275</f>
        <v>1460944</v>
      </c>
      <c r="L277" s="33">
        <f>L271+L273+L275</f>
        <v>1544554</v>
      </c>
      <c r="M277" s="34">
        <f>M271</f>
        <v>0.9941709952948294</v>
      </c>
    </row>
    <row r="278" spans="1:13" ht="18" customHeight="1">
      <c r="A278" s="345">
        <v>35</v>
      </c>
      <c r="B278" s="348" t="s">
        <v>61</v>
      </c>
      <c r="C278" s="351">
        <v>92118</v>
      </c>
      <c r="D278" s="343" t="s">
        <v>149</v>
      </c>
      <c r="E278" s="13"/>
      <c r="F278" s="360">
        <v>2010</v>
      </c>
      <c r="G278" s="14" t="s">
        <v>15</v>
      </c>
      <c r="H278" s="15" t="s">
        <v>38</v>
      </c>
      <c r="I278" s="16"/>
      <c r="J278" s="35"/>
      <c r="K278" s="35"/>
      <c r="L278" s="35"/>
      <c r="M278" s="37"/>
    </row>
    <row r="279" spans="1:14" ht="12.75">
      <c r="A279" s="346"/>
      <c r="B279" s="349"/>
      <c r="C279" s="352"/>
      <c r="D279" s="344"/>
      <c r="E279" s="19"/>
      <c r="F279" s="358"/>
      <c r="G279" s="362">
        <v>0</v>
      </c>
      <c r="H279" s="20" t="s">
        <v>39</v>
      </c>
      <c r="I279" s="21">
        <v>4984224</v>
      </c>
      <c r="J279" s="22">
        <v>5254252</v>
      </c>
      <c r="K279" s="22">
        <v>4700188</v>
      </c>
      <c r="L279" s="22">
        <f>I279+K279</f>
        <v>9684412</v>
      </c>
      <c r="M279" s="23">
        <f>L279/G285</f>
        <v>0.2963491061831449</v>
      </c>
      <c r="N279" s="26"/>
    </row>
    <row r="280" spans="1:13" ht="12.75">
      <c r="A280" s="346"/>
      <c r="B280" s="349"/>
      <c r="C280" s="352"/>
      <c r="D280" s="344"/>
      <c r="E280" s="19"/>
      <c r="F280" s="358"/>
      <c r="G280" s="363"/>
      <c r="H280" s="20" t="s">
        <v>18</v>
      </c>
      <c r="I280" s="21"/>
      <c r="J280" s="22"/>
      <c r="K280" s="22"/>
      <c r="L280" s="22"/>
      <c r="M280" s="24"/>
    </row>
    <row r="281" spans="1:13" ht="12.75">
      <c r="A281" s="346"/>
      <c r="B281" s="349"/>
      <c r="C281" s="352"/>
      <c r="D281" s="344"/>
      <c r="E281" s="19" t="s">
        <v>62</v>
      </c>
      <c r="F281" s="361"/>
      <c r="G281" s="25" t="s">
        <v>19</v>
      </c>
      <c r="H281" s="20" t="s">
        <v>20</v>
      </c>
      <c r="I281" s="21"/>
      <c r="J281" s="22"/>
      <c r="K281" s="22"/>
      <c r="L281" s="22"/>
      <c r="M281" s="24"/>
    </row>
    <row r="282" spans="1:13" ht="12.75">
      <c r="A282" s="346"/>
      <c r="B282" s="349"/>
      <c r="C282" s="352"/>
      <c r="D282" s="344"/>
      <c r="E282" s="19"/>
      <c r="F282" s="357">
        <v>2014</v>
      </c>
      <c r="G282" s="362">
        <v>32679066</v>
      </c>
      <c r="H282" s="20" t="s">
        <v>21</v>
      </c>
      <c r="I282" s="21"/>
      <c r="J282" s="22"/>
      <c r="K282" s="22"/>
      <c r="L282" s="22"/>
      <c r="M282" s="24"/>
    </row>
    <row r="283" spans="1:14" ht="45">
      <c r="A283" s="346"/>
      <c r="B283" s="349"/>
      <c r="C283" s="352"/>
      <c r="D283" s="344"/>
      <c r="E283" s="19"/>
      <c r="F283" s="358"/>
      <c r="G283" s="363"/>
      <c r="H283" s="52" t="s">
        <v>63</v>
      </c>
      <c r="I283" s="21">
        <v>6591712</v>
      </c>
      <c r="J283" s="22">
        <v>15848878</v>
      </c>
      <c r="K283" s="22">
        <v>13959792</v>
      </c>
      <c r="L283" s="22">
        <f>I283+K283</f>
        <v>20551504</v>
      </c>
      <c r="M283" s="23">
        <f>L283/G285</f>
        <v>0.6288889651864591</v>
      </c>
      <c r="N283" s="26"/>
    </row>
    <row r="284" spans="1:13" ht="12.75">
      <c r="A284" s="346"/>
      <c r="B284" s="349"/>
      <c r="C284" s="352"/>
      <c r="D284" s="344"/>
      <c r="E284" s="19"/>
      <c r="F284" s="358"/>
      <c r="G284" s="25" t="s">
        <v>23</v>
      </c>
      <c r="H284" s="20" t="s">
        <v>24</v>
      </c>
      <c r="I284" s="27">
        <v>0</v>
      </c>
      <c r="J284" s="28">
        <v>0</v>
      </c>
      <c r="K284" s="28">
        <f aca="true" t="shared" si="29" ref="K284:M285">K278+K280+K282</f>
        <v>0</v>
      </c>
      <c r="L284" s="28">
        <f t="shared" si="29"/>
        <v>0</v>
      </c>
      <c r="M284" s="29">
        <f t="shared" si="29"/>
        <v>0</v>
      </c>
    </row>
    <row r="285" spans="1:14" ht="13.5" thickBot="1">
      <c r="A285" s="347"/>
      <c r="B285" s="350"/>
      <c r="C285" s="353"/>
      <c r="D285" s="365"/>
      <c r="E285" s="38"/>
      <c r="F285" s="359"/>
      <c r="G285" s="30">
        <v>32679066</v>
      </c>
      <c r="H285" s="31" t="s">
        <v>25</v>
      </c>
      <c r="I285" s="32">
        <v>11575936</v>
      </c>
      <c r="J285" s="33">
        <v>21103130</v>
      </c>
      <c r="K285" s="33">
        <f t="shared" si="29"/>
        <v>18659980</v>
      </c>
      <c r="L285" s="33">
        <f t="shared" si="29"/>
        <v>30235916</v>
      </c>
      <c r="M285" s="34">
        <f t="shared" si="29"/>
        <v>0.925238071369604</v>
      </c>
      <c r="N285" s="26"/>
    </row>
    <row r="286" spans="1:15" ht="15" customHeight="1">
      <c r="A286" s="345">
        <v>36</v>
      </c>
      <c r="B286" s="348" t="s">
        <v>64</v>
      </c>
      <c r="C286" s="351">
        <v>92118</v>
      </c>
      <c r="D286" s="343" t="s">
        <v>65</v>
      </c>
      <c r="E286" s="13"/>
      <c r="F286" s="360">
        <v>2012</v>
      </c>
      <c r="G286" s="14" t="s">
        <v>15</v>
      </c>
      <c r="H286" s="15" t="s">
        <v>38</v>
      </c>
      <c r="I286" s="16"/>
      <c r="J286" s="35"/>
      <c r="K286" s="35"/>
      <c r="L286" s="35"/>
      <c r="M286" s="37"/>
      <c r="O286" s="26"/>
    </row>
    <row r="287" spans="1:15" ht="15" customHeight="1">
      <c r="A287" s="346"/>
      <c r="B287" s="349"/>
      <c r="C287" s="352"/>
      <c r="D287" s="344"/>
      <c r="E287" s="19"/>
      <c r="F287" s="358"/>
      <c r="G287" s="362">
        <v>0</v>
      </c>
      <c r="H287" s="20" t="s">
        <v>39</v>
      </c>
      <c r="I287" s="21">
        <v>919733</v>
      </c>
      <c r="J287" s="22">
        <v>4293706</v>
      </c>
      <c r="K287" s="22">
        <v>518395</v>
      </c>
      <c r="L287" s="22">
        <f>I287+K287</f>
        <v>1438128</v>
      </c>
      <c r="M287" s="23">
        <f>L287/G293</f>
        <v>0.08231245591409862</v>
      </c>
      <c r="O287" s="26"/>
    </row>
    <row r="288" spans="1:15" ht="15" customHeight="1">
      <c r="A288" s="346"/>
      <c r="B288" s="349"/>
      <c r="C288" s="352"/>
      <c r="D288" s="344"/>
      <c r="E288" s="19"/>
      <c r="F288" s="358"/>
      <c r="G288" s="363"/>
      <c r="H288" s="20" t="s">
        <v>18</v>
      </c>
      <c r="I288" s="21"/>
      <c r="J288" s="22"/>
      <c r="K288" s="22"/>
      <c r="L288" s="22"/>
      <c r="M288" s="24"/>
      <c r="O288" s="26"/>
    </row>
    <row r="289" spans="1:13" ht="15" customHeight="1">
      <c r="A289" s="346"/>
      <c r="B289" s="349"/>
      <c r="C289" s="352"/>
      <c r="D289" s="344"/>
      <c r="E289" s="19"/>
      <c r="F289" s="361"/>
      <c r="G289" s="25" t="s">
        <v>19</v>
      </c>
      <c r="H289" s="20" t="s">
        <v>20</v>
      </c>
      <c r="I289" s="21"/>
      <c r="J289" s="22"/>
      <c r="K289" s="22"/>
      <c r="L289" s="22"/>
      <c r="M289" s="24"/>
    </row>
    <row r="290" spans="1:13" ht="15" customHeight="1">
      <c r="A290" s="346"/>
      <c r="B290" s="349"/>
      <c r="C290" s="352"/>
      <c r="D290" s="344"/>
      <c r="E290" s="19"/>
      <c r="F290" s="357">
        <v>2015</v>
      </c>
      <c r="G290" s="362">
        <v>17471572</v>
      </c>
      <c r="H290" s="20" t="s">
        <v>21</v>
      </c>
      <c r="I290" s="21"/>
      <c r="J290" s="22"/>
      <c r="K290" s="22"/>
      <c r="L290" s="22"/>
      <c r="M290" s="24"/>
    </row>
    <row r="291" spans="1:13" ht="15" customHeight="1">
      <c r="A291" s="346"/>
      <c r="B291" s="349"/>
      <c r="C291" s="352"/>
      <c r="D291" s="344"/>
      <c r="E291" s="19"/>
      <c r="F291" s="358"/>
      <c r="G291" s="363"/>
      <c r="H291" s="20" t="s">
        <v>22</v>
      </c>
      <c r="I291" s="21"/>
      <c r="J291" s="22"/>
      <c r="K291" s="22"/>
      <c r="L291" s="22"/>
      <c r="M291" s="24"/>
    </row>
    <row r="292" spans="1:13" ht="15" customHeight="1">
      <c r="A292" s="346"/>
      <c r="B292" s="349"/>
      <c r="C292" s="352"/>
      <c r="D292" s="344"/>
      <c r="E292" s="19"/>
      <c r="F292" s="358"/>
      <c r="G292" s="25" t="s">
        <v>23</v>
      </c>
      <c r="H292" s="20" t="s">
        <v>24</v>
      </c>
      <c r="I292" s="27">
        <v>0</v>
      </c>
      <c r="J292" s="28">
        <v>0</v>
      </c>
      <c r="K292" s="28">
        <f aca="true" t="shared" si="30" ref="K292:M293">K286+K288+K290</f>
        <v>0</v>
      </c>
      <c r="L292" s="28">
        <f t="shared" si="30"/>
        <v>0</v>
      </c>
      <c r="M292" s="29">
        <f t="shared" si="30"/>
        <v>0</v>
      </c>
    </row>
    <row r="293" spans="1:13" ht="15" customHeight="1" thickBot="1">
      <c r="A293" s="347"/>
      <c r="B293" s="350"/>
      <c r="C293" s="353"/>
      <c r="D293" s="365"/>
      <c r="E293" s="38"/>
      <c r="F293" s="359"/>
      <c r="G293" s="30">
        <v>17471572</v>
      </c>
      <c r="H293" s="31" t="s">
        <v>25</v>
      </c>
      <c r="I293" s="32">
        <v>919733</v>
      </c>
      <c r="J293" s="33">
        <v>4293706</v>
      </c>
      <c r="K293" s="33">
        <f t="shared" si="30"/>
        <v>518395</v>
      </c>
      <c r="L293" s="33">
        <f t="shared" si="30"/>
        <v>1438128</v>
      </c>
      <c r="M293" s="34">
        <f t="shared" si="30"/>
        <v>0.08231245591409862</v>
      </c>
    </row>
    <row r="294" spans="1:15" ht="12.75" customHeight="1">
      <c r="A294" s="345">
        <v>37</v>
      </c>
      <c r="B294" s="348" t="s">
        <v>66</v>
      </c>
      <c r="C294" s="351">
        <v>92195</v>
      </c>
      <c r="D294" s="343" t="s">
        <v>144</v>
      </c>
      <c r="E294" s="13"/>
      <c r="F294" s="360">
        <v>2013</v>
      </c>
      <c r="G294" s="14" t="s">
        <v>15</v>
      </c>
      <c r="H294" s="15" t="s">
        <v>38</v>
      </c>
      <c r="I294" s="16"/>
      <c r="J294" s="35">
        <v>2154220</v>
      </c>
      <c r="K294" s="35"/>
      <c r="L294" s="35"/>
      <c r="M294" s="23"/>
      <c r="O294" s="26"/>
    </row>
    <row r="295" spans="1:15" ht="12.75">
      <c r="A295" s="346"/>
      <c r="B295" s="349"/>
      <c r="C295" s="352"/>
      <c r="D295" s="344"/>
      <c r="E295" s="19"/>
      <c r="F295" s="358"/>
      <c r="G295" s="362"/>
      <c r="H295" s="20" t="s">
        <v>39</v>
      </c>
      <c r="I295" s="21">
        <v>244704.5</v>
      </c>
      <c r="J295" s="22">
        <v>4795113.89</v>
      </c>
      <c r="K295" s="22">
        <v>2658784</v>
      </c>
      <c r="L295" s="22">
        <f>I295+K295</f>
        <v>2903488.5</v>
      </c>
      <c r="M295" s="23">
        <f>L295/G301</f>
        <v>0.0879337670128209</v>
      </c>
      <c r="O295" s="26"/>
    </row>
    <row r="296" spans="1:15" ht="10.5" customHeight="1">
      <c r="A296" s="346"/>
      <c r="B296" s="349"/>
      <c r="C296" s="352"/>
      <c r="D296" s="344"/>
      <c r="E296" s="19"/>
      <c r="F296" s="358"/>
      <c r="G296" s="363"/>
      <c r="H296" s="20" t="s">
        <v>18</v>
      </c>
      <c r="I296" s="21"/>
      <c r="J296" s="22"/>
      <c r="K296" s="22"/>
      <c r="L296" s="22"/>
      <c r="M296" s="24"/>
      <c r="O296" s="26"/>
    </row>
    <row r="297" spans="1:13" ht="10.5" customHeight="1">
      <c r="A297" s="346"/>
      <c r="B297" s="349"/>
      <c r="C297" s="352"/>
      <c r="D297" s="344"/>
      <c r="E297" s="19"/>
      <c r="F297" s="361"/>
      <c r="G297" s="25" t="s">
        <v>19</v>
      </c>
      <c r="H297" s="20" t="s">
        <v>20</v>
      </c>
      <c r="I297" s="21"/>
      <c r="J297" s="22"/>
      <c r="K297" s="22"/>
      <c r="L297" s="22"/>
      <c r="M297" s="24"/>
    </row>
    <row r="298" spans="1:13" ht="10.5" customHeight="1">
      <c r="A298" s="346"/>
      <c r="B298" s="349"/>
      <c r="C298" s="352"/>
      <c r="D298" s="344"/>
      <c r="E298" s="19" t="s">
        <v>14</v>
      </c>
      <c r="F298" s="357">
        <v>2015</v>
      </c>
      <c r="G298" s="362">
        <v>33019039.2</v>
      </c>
      <c r="H298" s="20" t="s">
        <v>21</v>
      </c>
      <c r="I298" s="21"/>
      <c r="J298" s="22"/>
      <c r="K298" s="22"/>
      <c r="L298" s="22"/>
      <c r="M298" s="24"/>
    </row>
    <row r="299" spans="1:13" ht="45" customHeight="1">
      <c r="A299" s="346"/>
      <c r="B299" s="349"/>
      <c r="C299" s="352"/>
      <c r="D299" s="344"/>
      <c r="E299" s="19"/>
      <c r="F299" s="358"/>
      <c r="G299" s="363"/>
      <c r="H299" s="52" t="s">
        <v>63</v>
      </c>
      <c r="I299" s="21"/>
      <c r="J299" s="22">
        <v>10176612.11</v>
      </c>
      <c r="K299" s="22">
        <v>6463419</v>
      </c>
      <c r="L299" s="22">
        <f>I299+K299</f>
        <v>6463419</v>
      </c>
      <c r="M299" s="23">
        <f>L299/G301</f>
        <v>0.19574824575755675</v>
      </c>
    </row>
    <row r="300" spans="1:13" ht="12.75">
      <c r="A300" s="346"/>
      <c r="B300" s="349"/>
      <c r="C300" s="352"/>
      <c r="D300" s="344"/>
      <c r="E300" s="19"/>
      <c r="F300" s="358"/>
      <c r="G300" s="25" t="s">
        <v>23</v>
      </c>
      <c r="H300" s="20" t="s">
        <v>24</v>
      </c>
      <c r="I300" s="27">
        <v>0</v>
      </c>
      <c r="J300" s="28">
        <v>2154220</v>
      </c>
      <c r="K300" s="28">
        <f aca="true" t="shared" si="31" ref="K300:M301">K294+K296+K298</f>
        <v>0</v>
      </c>
      <c r="L300" s="28">
        <f t="shared" si="31"/>
        <v>0</v>
      </c>
      <c r="M300" s="119">
        <f t="shared" si="31"/>
        <v>0</v>
      </c>
    </row>
    <row r="301" spans="1:13" ht="13.5" thickBot="1">
      <c r="A301" s="347"/>
      <c r="B301" s="350"/>
      <c r="C301" s="353"/>
      <c r="D301" s="344"/>
      <c r="E301" s="38"/>
      <c r="F301" s="359"/>
      <c r="G301" s="30">
        <f>SUM(G298)</f>
        <v>33019039.2</v>
      </c>
      <c r="H301" s="31" t="s">
        <v>25</v>
      </c>
      <c r="I301" s="32">
        <v>244704.5</v>
      </c>
      <c r="J301" s="33">
        <v>14971726</v>
      </c>
      <c r="K301" s="33">
        <f t="shared" si="31"/>
        <v>9122203</v>
      </c>
      <c r="L301" s="33">
        <f t="shared" si="31"/>
        <v>9366907.5</v>
      </c>
      <c r="M301" s="34">
        <f t="shared" si="31"/>
        <v>0.28368201277037763</v>
      </c>
    </row>
    <row r="302" spans="1:13" ht="12.75" customHeight="1">
      <c r="A302" s="345">
        <v>38</v>
      </c>
      <c r="B302" s="348" t="s">
        <v>67</v>
      </c>
      <c r="C302" s="351">
        <v>92601</v>
      </c>
      <c r="D302" s="343" t="s">
        <v>68</v>
      </c>
      <c r="E302" s="13"/>
      <c r="F302" s="360">
        <v>2014</v>
      </c>
      <c r="G302" s="14" t="s">
        <v>15</v>
      </c>
      <c r="H302" s="15" t="s">
        <v>38</v>
      </c>
      <c r="I302" s="16"/>
      <c r="J302" s="35"/>
      <c r="K302" s="35"/>
      <c r="L302" s="35"/>
      <c r="M302" s="37"/>
    </row>
    <row r="303" spans="1:13" ht="12.75">
      <c r="A303" s="346"/>
      <c r="B303" s="349"/>
      <c r="C303" s="352"/>
      <c r="D303" s="344"/>
      <c r="E303" s="19"/>
      <c r="F303" s="358"/>
      <c r="G303" s="362">
        <v>0</v>
      </c>
      <c r="H303" s="20" t="s">
        <v>39</v>
      </c>
      <c r="I303" s="21"/>
      <c r="J303" s="22">
        <v>193235</v>
      </c>
      <c r="K303" s="22">
        <v>102216</v>
      </c>
      <c r="L303" s="22">
        <f>I303+K303</f>
        <v>102216</v>
      </c>
      <c r="M303" s="23">
        <f>L303/G309</f>
        <v>0.18959680814953173</v>
      </c>
    </row>
    <row r="304" spans="1:13" ht="12.75">
      <c r="A304" s="346"/>
      <c r="B304" s="349"/>
      <c r="C304" s="352"/>
      <c r="D304" s="344"/>
      <c r="E304" s="19"/>
      <c r="F304" s="358"/>
      <c r="G304" s="363"/>
      <c r="H304" s="20" t="s">
        <v>18</v>
      </c>
      <c r="I304" s="21"/>
      <c r="J304" s="22"/>
      <c r="K304" s="22"/>
      <c r="L304" s="22"/>
      <c r="M304" s="24"/>
    </row>
    <row r="305" spans="1:13" ht="12.75">
      <c r="A305" s="346"/>
      <c r="B305" s="349"/>
      <c r="C305" s="352"/>
      <c r="D305" s="344"/>
      <c r="E305" s="19"/>
      <c r="F305" s="361"/>
      <c r="G305" s="25" t="s">
        <v>19</v>
      </c>
      <c r="H305" s="20" t="s">
        <v>20</v>
      </c>
      <c r="I305" s="21"/>
      <c r="J305" s="22"/>
      <c r="K305" s="22"/>
      <c r="L305" s="22"/>
      <c r="M305" s="24"/>
    </row>
    <row r="306" spans="1:13" ht="12.75">
      <c r="A306" s="346"/>
      <c r="B306" s="349"/>
      <c r="C306" s="352"/>
      <c r="D306" s="344"/>
      <c r="E306" s="19"/>
      <c r="F306" s="357">
        <v>2015</v>
      </c>
      <c r="G306" s="362">
        <v>539123</v>
      </c>
      <c r="H306" s="20" t="s">
        <v>21</v>
      </c>
      <c r="I306" s="21"/>
      <c r="J306" s="22"/>
      <c r="K306" s="22"/>
      <c r="L306" s="22"/>
      <c r="M306" s="24"/>
    </row>
    <row r="307" spans="1:13" ht="12.75">
      <c r="A307" s="346"/>
      <c r="B307" s="349"/>
      <c r="C307" s="352"/>
      <c r="D307" s="344"/>
      <c r="E307" s="19"/>
      <c r="F307" s="358"/>
      <c r="G307" s="363"/>
      <c r="H307" s="20" t="s">
        <v>22</v>
      </c>
      <c r="I307" s="21"/>
      <c r="J307" s="22"/>
      <c r="K307" s="22"/>
      <c r="L307" s="22"/>
      <c r="M307" s="24"/>
    </row>
    <row r="308" spans="1:13" ht="12.75">
      <c r="A308" s="346"/>
      <c r="B308" s="349"/>
      <c r="C308" s="352"/>
      <c r="D308" s="344"/>
      <c r="E308" s="19"/>
      <c r="F308" s="358"/>
      <c r="G308" s="25" t="s">
        <v>23</v>
      </c>
      <c r="H308" s="20" t="s">
        <v>24</v>
      </c>
      <c r="I308" s="27">
        <v>0</v>
      </c>
      <c r="J308" s="28">
        <v>0</v>
      </c>
      <c r="K308" s="28">
        <f aca="true" t="shared" si="32" ref="K308:M309">K302+K304+K306</f>
        <v>0</v>
      </c>
      <c r="L308" s="28">
        <f t="shared" si="32"/>
        <v>0</v>
      </c>
      <c r="M308" s="29">
        <f t="shared" si="32"/>
        <v>0</v>
      </c>
    </row>
    <row r="309" spans="1:13" ht="13.5" thickBot="1">
      <c r="A309" s="347"/>
      <c r="B309" s="350"/>
      <c r="C309" s="353"/>
      <c r="D309" s="365"/>
      <c r="E309" s="38"/>
      <c r="F309" s="359"/>
      <c r="G309" s="30">
        <v>539123</v>
      </c>
      <c r="H309" s="31" t="s">
        <v>25</v>
      </c>
      <c r="I309" s="32">
        <v>0</v>
      </c>
      <c r="J309" s="33">
        <v>193235</v>
      </c>
      <c r="K309" s="33">
        <f t="shared" si="32"/>
        <v>102216</v>
      </c>
      <c r="L309" s="33">
        <f t="shared" si="32"/>
        <v>102216</v>
      </c>
      <c r="M309" s="34">
        <f t="shared" si="32"/>
        <v>0.18959680814953173</v>
      </c>
    </row>
    <row r="310" spans="1:13" ht="12.75" customHeight="1">
      <c r="A310" s="345">
        <v>39</v>
      </c>
      <c r="B310" s="348" t="s">
        <v>69</v>
      </c>
      <c r="C310" s="351">
        <v>92601</v>
      </c>
      <c r="D310" s="343" t="s">
        <v>68</v>
      </c>
      <c r="E310" s="13"/>
      <c r="F310" s="360">
        <v>2014</v>
      </c>
      <c r="G310" s="14" t="s">
        <v>15</v>
      </c>
      <c r="H310" s="15" t="s">
        <v>38</v>
      </c>
      <c r="I310" s="16"/>
      <c r="J310" s="35">
        <v>10000</v>
      </c>
      <c r="K310" s="35"/>
      <c r="L310" s="35"/>
      <c r="M310" s="23"/>
    </row>
    <row r="311" spans="1:13" ht="12.75">
      <c r="A311" s="346"/>
      <c r="B311" s="349"/>
      <c r="C311" s="352"/>
      <c r="D311" s="344"/>
      <c r="E311" s="19"/>
      <c r="F311" s="358"/>
      <c r="G311" s="362"/>
      <c r="H311" s="20" t="s">
        <v>39</v>
      </c>
      <c r="I311" s="21"/>
      <c r="J311" s="22">
        <v>450000</v>
      </c>
      <c r="K311" s="22">
        <v>450000</v>
      </c>
      <c r="L311" s="22">
        <f>I311+K311</f>
        <v>450000</v>
      </c>
      <c r="M311" s="23">
        <f>L311/G317</f>
        <v>1</v>
      </c>
    </row>
    <row r="312" spans="1:13" ht="12.75">
      <c r="A312" s="346"/>
      <c r="B312" s="349"/>
      <c r="C312" s="352"/>
      <c r="D312" s="344"/>
      <c r="E312" s="19"/>
      <c r="F312" s="358"/>
      <c r="G312" s="363"/>
      <c r="H312" s="20" t="s">
        <v>18</v>
      </c>
      <c r="I312" s="21"/>
      <c r="J312" s="22"/>
      <c r="K312" s="22"/>
      <c r="L312" s="22"/>
      <c r="M312" s="24"/>
    </row>
    <row r="313" spans="1:13" ht="12.75">
      <c r="A313" s="346"/>
      <c r="B313" s="349"/>
      <c r="C313" s="352"/>
      <c r="D313" s="344"/>
      <c r="E313" s="19"/>
      <c r="F313" s="361"/>
      <c r="G313" s="25" t="s">
        <v>19</v>
      </c>
      <c r="H313" s="20" t="s">
        <v>20</v>
      </c>
      <c r="I313" s="21"/>
      <c r="J313" s="22"/>
      <c r="K313" s="22"/>
      <c r="L313" s="22"/>
      <c r="M313" s="24"/>
    </row>
    <row r="314" spans="1:13" ht="12.75">
      <c r="A314" s="346"/>
      <c r="B314" s="349"/>
      <c r="C314" s="352"/>
      <c r="D314" s="344"/>
      <c r="E314" s="19"/>
      <c r="F314" s="357">
        <v>2018</v>
      </c>
      <c r="G314" s="362">
        <v>450000</v>
      </c>
      <c r="H314" s="20" t="s">
        <v>21</v>
      </c>
      <c r="I314" s="21"/>
      <c r="J314" s="22"/>
      <c r="K314" s="22"/>
      <c r="L314" s="22"/>
      <c r="M314" s="24"/>
    </row>
    <row r="315" spans="1:13" ht="12.75">
      <c r="A315" s="346"/>
      <c r="B315" s="349"/>
      <c r="C315" s="352"/>
      <c r="D315" s="344"/>
      <c r="E315" s="19"/>
      <c r="F315" s="358"/>
      <c r="G315" s="363"/>
      <c r="H315" s="20" t="s">
        <v>22</v>
      </c>
      <c r="I315" s="21"/>
      <c r="J315" s="22"/>
      <c r="K315" s="22"/>
      <c r="L315" s="22"/>
      <c r="M315" s="24"/>
    </row>
    <row r="316" spans="1:13" ht="12.75">
      <c r="A316" s="346"/>
      <c r="B316" s="349"/>
      <c r="C316" s="352"/>
      <c r="D316" s="344"/>
      <c r="E316" s="19"/>
      <c r="F316" s="358"/>
      <c r="G316" s="25" t="s">
        <v>23</v>
      </c>
      <c r="H316" s="20" t="s">
        <v>24</v>
      </c>
      <c r="I316" s="27">
        <v>0</v>
      </c>
      <c r="J316" s="28">
        <v>10000</v>
      </c>
      <c r="K316" s="28">
        <f aca="true" t="shared" si="33" ref="K316:M317">K310+K312+K314</f>
        <v>0</v>
      </c>
      <c r="L316" s="28">
        <f t="shared" si="33"/>
        <v>0</v>
      </c>
      <c r="M316" s="119">
        <f t="shared" si="33"/>
        <v>0</v>
      </c>
    </row>
    <row r="317" spans="1:13" ht="13.5" thickBot="1">
      <c r="A317" s="347"/>
      <c r="B317" s="350"/>
      <c r="C317" s="353"/>
      <c r="D317" s="365"/>
      <c r="E317" s="38"/>
      <c r="F317" s="359"/>
      <c r="G317" s="30">
        <f>SUM(G314)</f>
        <v>450000</v>
      </c>
      <c r="H317" s="31" t="s">
        <v>25</v>
      </c>
      <c r="I317" s="32">
        <v>0</v>
      </c>
      <c r="J317" s="33">
        <v>450000</v>
      </c>
      <c r="K317" s="33">
        <f t="shared" si="33"/>
        <v>450000</v>
      </c>
      <c r="L317" s="33">
        <f t="shared" si="33"/>
        <v>450000</v>
      </c>
      <c r="M317" s="34">
        <f t="shared" si="33"/>
        <v>1</v>
      </c>
    </row>
    <row r="318" spans="1:13" ht="12.75">
      <c r="A318" s="130"/>
      <c r="B318" s="53"/>
      <c r="C318" s="54"/>
      <c r="D318" s="55"/>
      <c r="E318" s="55"/>
      <c r="F318" s="56"/>
      <c r="G318" s="57"/>
      <c r="H318" s="58"/>
      <c r="I318" s="48"/>
      <c r="J318" s="48"/>
      <c r="K318" s="48"/>
      <c r="L318" s="48"/>
      <c r="M318" s="48"/>
    </row>
    <row r="319" spans="1:13" ht="13.5" thickBot="1">
      <c r="A319" s="131"/>
      <c r="B319" s="59"/>
      <c r="C319" s="60"/>
      <c r="D319" s="61"/>
      <c r="E319" s="61"/>
      <c r="F319" s="62"/>
      <c r="G319" s="57"/>
      <c r="H319" s="58"/>
      <c r="I319" s="50"/>
      <c r="J319" s="63"/>
      <c r="K319" s="63"/>
      <c r="L319" s="63"/>
      <c r="M319" s="63"/>
    </row>
    <row r="320" spans="1:13" ht="12.75">
      <c r="A320" s="397" t="s">
        <v>70</v>
      </c>
      <c r="B320" s="398"/>
      <c r="C320" s="398"/>
      <c r="D320" s="398"/>
      <c r="E320" s="398"/>
      <c r="F320" s="399"/>
      <c r="G320" s="14" t="s">
        <v>15</v>
      </c>
      <c r="H320" s="64" t="s">
        <v>16</v>
      </c>
      <c r="I320" s="35">
        <f aca="true" t="shared" si="34" ref="I320:L323">SUM(I6,I14,I22,I30,I38,I46,I150,I54,I62,I70,I78,I86,I94,I102,I110,I118,I126,I134,I142,I158,I166)+SUM(I174,I182,I190,I198,I206,I214,I222,I230,I238,I246,I254,I262,I270,I278,I286,I294,I302,I310)</f>
        <v>0</v>
      </c>
      <c r="J320" s="35">
        <f t="shared" si="34"/>
        <v>2185345</v>
      </c>
      <c r="K320" s="35">
        <f t="shared" si="34"/>
        <v>0</v>
      </c>
      <c r="L320" s="35">
        <f t="shared" si="34"/>
        <v>0</v>
      </c>
      <c r="M320" s="76"/>
    </row>
    <row r="321" spans="1:13" ht="12.75">
      <c r="A321" s="400"/>
      <c r="B321" s="401"/>
      <c r="C321" s="401"/>
      <c r="D321" s="401"/>
      <c r="E321" s="401"/>
      <c r="F321" s="402"/>
      <c r="G321" s="362"/>
      <c r="H321" s="65" t="s">
        <v>17</v>
      </c>
      <c r="I321" s="22">
        <f t="shared" si="34"/>
        <v>165149168.5</v>
      </c>
      <c r="J321" s="22">
        <f t="shared" si="34"/>
        <v>77650140.89</v>
      </c>
      <c r="K321" s="22">
        <f t="shared" si="34"/>
        <v>55172031</v>
      </c>
      <c r="L321" s="22">
        <f t="shared" si="34"/>
        <v>220321199.5</v>
      </c>
      <c r="M321" s="23">
        <f>L321/G327</f>
        <v>0.41446026344842624</v>
      </c>
    </row>
    <row r="322" spans="1:13" ht="12.75">
      <c r="A322" s="400"/>
      <c r="B322" s="401"/>
      <c r="C322" s="401"/>
      <c r="D322" s="401"/>
      <c r="E322" s="401"/>
      <c r="F322" s="402"/>
      <c r="G322" s="363"/>
      <c r="H322" s="65" t="s">
        <v>18</v>
      </c>
      <c r="I322" s="22">
        <f t="shared" si="34"/>
        <v>0</v>
      </c>
      <c r="J322" s="22">
        <f t="shared" si="34"/>
        <v>0</v>
      </c>
      <c r="K322" s="22">
        <f t="shared" si="34"/>
        <v>0</v>
      </c>
      <c r="L322" s="22">
        <f t="shared" si="34"/>
        <v>0</v>
      </c>
      <c r="M322" s="24"/>
    </row>
    <row r="323" spans="1:13" ht="12.75">
      <c r="A323" s="400"/>
      <c r="B323" s="401"/>
      <c r="C323" s="401"/>
      <c r="D323" s="401"/>
      <c r="E323" s="401"/>
      <c r="F323" s="402"/>
      <c r="G323" s="25" t="s">
        <v>19</v>
      </c>
      <c r="H323" s="65" t="s">
        <v>20</v>
      </c>
      <c r="I323" s="22">
        <f t="shared" si="34"/>
        <v>0</v>
      </c>
      <c r="J323" s="22">
        <f t="shared" si="34"/>
        <v>0</v>
      </c>
      <c r="K323" s="22">
        <f t="shared" si="34"/>
        <v>0</v>
      </c>
      <c r="L323" s="22">
        <f t="shared" si="34"/>
        <v>0</v>
      </c>
      <c r="M323" s="24"/>
    </row>
    <row r="324" spans="1:13" ht="12.75">
      <c r="A324" s="400"/>
      <c r="B324" s="401"/>
      <c r="C324" s="401"/>
      <c r="D324" s="401"/>
      <c r="E324" s="401"/>
      <c r="F324" s="402"/>
      <c r="G324" s="362">
        <f>SUM(G10,G18,G26,G34,G42,G50,G58,G66,G74,G82,G90,G98,G106,G114,G122,G130,G138,G146,G154,G162,G170,G178)+SUM(G186,G194,G202,G210,G218,G226,G234,G242,G250,G258,G266,G274,G282,G290,G298,G306,G314)</f>
        <v>531585821.2</v>
      </c>
      <c r="H324" s="65" t="s">
        <v>21</v>
      </c>
      <c r="I324" s="22">
        <f aca="true" t="shared" si="35" ref="I324:L325">SUM(I10,I18,I26,I34,I42,I50,I154,I58,I66,I74,I82,I90,I98,I106,I114,I122,I130,I138,I146,I162,I170)+SUM(I178,I186,I194,I202,I210,I218,I226,I234,I242,I250,I258,I266,I274,I282,I290,I298,I306,I314)</f>
        <v>0</v>
      </c>
      <c r="J324" s="22">
        <f t="shared" si="35"/>
        <v>23500</v>
      </c>
      <c r="K324" s="22">
        <f t="shared" si="35"/>
        <v>0</v>
      </c>
      <c r="L324" s="22">
        <f t="shared" si="35"/>
        <v>0</v>
      </c>
      <c r="M324" s="24"/>
    </row>
    <row r="325" spans="1:13" ht="12.75">
      <c r="A325" s="400"/>
      <c r="B325" s="401"/>
      <c r="C325" s="401"/>
      <c r="D325" s="401"/>
      <c r="E325" s="401"/>
      <c r="F325" s="402"/>
      <c r="G325" s="363"/>
      <c r="H325" s="65" t="s">
        <v>22</v>
      </c>
      <c r="I325" s="22">
        <f t="shared" si="35"/>
        <v>6591712</v>
      </c>
      <c r="J325" s="22">
        <f t="shared" si="35"/>
        <v>26025490.11</v>
      </c>
      <c r="K325" s="22">
        <f t="shared" si="35"/>
        <v>20423211</v>
      </c>
      <c r="L325" s="22">
        <f t="shared" si="35"/>
        <v>27014923</v>
      </c>
      <c r="M325" s="24"/>
    </row>
    <row r="326" spans="1:13" ht="12.75">
      <c r="A326" s="400"/>
      <c r="B326" s="401"/>
      <c r="C326" s="401"/>
      <c r="D326" s="401"/>
      <c r="E326" s="401"/>
      <c r="F326" s="402"/>
      <c r="G326" s="25" t="s">
        <v>257</v>
      </c>
      <c r="H326" s="65" t="s">
        <v>24</v>
      </c>
      <c r="I326" s="43">
        <f aca="true" t="shared" si="36" ref="I326:L327">SUM(I320,I322,I324)</f>
        <v>0</v>
      </c>
      <c r="J326" s="43">
        <f t="shared" si="36"/>
        <v>2208845</v>
      </c>
      <c r="K326" s="43">
        <f t="shared" si="36"/>
        <v>0</v>
      </c>
      <c r="L326" s="43">
        <f t="shared" si="36"/>
        <v>0</v>
      </c>
      <c r="M326" s="119">
        <f>M320+M322+M324</f>
        <v>0</v>
      </c>
    </row>
    <row r="327" spans="1:13" ht="13.5" thickBot="1">
      <c r="A327" s="403"/>
      <c r="B327" s="404"/>
      <c r="C327" s="404"/>
      <c r="D327" s="404"/>
      <c r="E327" s="404"/>
      <c r="F327" s="405"/>
      <c r="G327" s="30">
        <f>SUM(G324)</f>
        <v>531585821.2</v>
      </c>
      <c r="H327" s="66" t="s">
        <v>25</v>
      </c>
      <c r="I327" s="67">
        <f t="shared" si="36"/>
        <v>171740880.5</v>
      </c>
      <c r="J327" s="67">
        <f t="shared" si="36"/>
        <v>103675631</v>
      </c>
      <c r="K327" s="67">
        <f t="shared" si="36"/>
        <v>75595242</v>
      </c>
      <c r="L327" s="67">
        <f t="shared" si="36"/>
        <v>247336122.5</v>
      </c>
      <c r="M327" s="34">
        <f>M321+M323+M325</f>
        <v>0.41446026344842624</v>
      </c>
    </row>
    <row r="328" spans="1:13" ht="12.75">
      <c r="A328" s="141"/>
      <c r="B328" s="59"/>
      <c r="C328" s="60"/>
      <c r="D328" s="61"/>
      <c r="E328" s="61"/>
      <c r="F328" s="62"/>
      <c r="G328" s="57"/>
      <c r="H328" s="58"/>
      <c r="I328" s="50"/>
      <c r="J328" s="50"/>
      <c r="K328" s="50"/>
      <c r="L328" s="50"/>
      <c r="M328" s="50"/>
    </row>
    <row r="329" spans="1:13" ht="12.75">
      <c r="A329" s="141"/>
      <c r="B329" s="59"/>
      <c r="C329" s="60"/>
      <c r="D329" s="61"/>
      <c r="E329" s="61"/>
      <c r="F329" s="62"/>
      <c r="G329" s="142"/>
      <c r="H329" s="58"/>
      <c r="I329" s="48"/>
      <c r="J329" s="48"/>
      <c r="K329" s="48"/>
      <c r="L329" s="48"/>
      <c r="M329" s="48"/>
    </row>
    <row r="330" spans="1:13" ht="12.75">
      <c r="A330" s="401"/>
      <c r="B330" s="410"/>
      <c r="C330" s="411"/>
      <c r="D330" s="412"/>
      <c r="E330" s="61"/>
      <c r="F330" s="62"/>
      <c r="G330" s="57"/>
      <c r="H330" s="58"/>
      <c r="I330" s="48"/>
      <c r="J330" s="48"/>
      <c r="K330" s="48"/>
      <c r="L330" s="48"/>
      <c r="M330" s="48"/>
    </row>
    <row r="331" spans="1:13" ht="12.75">
      <c r="A331" s="401"/>
      <c r="B331" s="410"/>
      <c r="C331" s="411"/>
      <c r="D331" s="412"/>
      <c r="E331" s="61"/>
      <c r="F331" s="413"/>
      <c r="G331" s="414"/>
      <c r="H331" s="58"/>
      <c r="I331" s="48"/>
      <c r="J331" s="48"/>
      <c r="K331" s="48"/>
      <c r="L331" s="48"/>
      <c r="M331" s="48"/>
    </row>
    <row r="332" spans="1:13" ht="12.75">
      <c r="A332" s="401"/>
      <c r="B332" s="410"/>
      <c r="C332" s="411"/>
      <c r="D332" s="412"/>
      <c r="E332" s="61"/>
      <c r="F332" s="413"/>
      <c r="G332" s="415"/>
      <c r="H332" s="58"/>
      <c r="I332" s="48"/>
      <c r="J332" s="48"/>
      <c r="K332" s="48"/>
      <c r="L332" s="48"/>
      <c r="M332" s="48"/>
    </row>
    <row r="333" spans="1:13" ht="12.75">
      <c r="A333" s="401"/>
      <c r="B333" s="410"/>
      <c r="C333" s="411"/>
      <c r="D333" s="412"/>
      <c r="E333" s="61"/>
      <c r="F333" s="413"/>
      <c r="G333" s="57"/>
      <c r="H333" s="58"/>
      <c r="I333" s="50"/>
      <c r="J333" s="50"/>
      <c r="K333" s="50"/>
      <c r="L333" s="50"/>
      <c r="M333" s="50"/>
    </row>
    <row r="334" spans="1:13" ht="12.75">
      <c r="A334" s="401"/>
      <c r="B334" s="410"/>
      <c r="C334" s="411"/>
      <c r="D334" s="412"/>
      <c r="E334" s="61"/>
      <c r="F334" s="413"/>
      <c r="G334" s="57"/>
      <c r="H334" s="58"/>
      <c r="I334" s="50"/>
      <c r="J334" s="50"/>
      <c r="K334" s="50"/>
      <c r="L334" s="50"/>
      <c r="M334" s="50"/>
    </row>
    <row r="335" spans="1:13" ht="12.75">
      <c r="A335" s="401"/>
      <c r="B335" s="410"/>
      <c r="C335" s="411"/>
      <c r="D335" s="412"/>
      <c r="E335" s="61"/>
      <c r="F335" s="413"/>
      <c r="G335" s="57"/>
      <c r="H335" s="58"/>
      <c r="I335" s="48"/>
      <c r="J335" s="48"/>
      <c r="K335" s="48"/>
      <c r="L335" s="48"/>
      <c r="M335" s="48"/>
    </row>
    <row r="336" spans="1:13" ht="12.75">
      <c r="A336" s="401"/>
      <c r="B336" s="410"/>
      <c r="C336" s="411"/>
      <c r="D336" s="412"/>
      <c r="E336" s="61"/>
      <c r="F336" s="413"/>
      <c r="G336" s="414"/>
      <c r="H336" s="58"/>
      <c r="I336" s="48"/>
      <c r="J336" s="48"/>
      <c r="K336" s="48"/>
      <c r="L336" s="48"/>
      <c r="M336" s="48"/>
    </row>
    <row r="337" spans="1:13" ht="12.75">
      <c r="A337" s="401"/>
      <c r="B337" s="410"/>
      <c r="C337" s="411"/>
      <c r="D337" s="412"/>
      <c r="E337" s="61"/>
      <c r="F337" s="413"/>
      <c r="G337" s="415"/>
      <c r="H337" s="58"/>
      <c r="I337" s="48"/>
      <c r="J337" s="48"/>
      <c r="K337" s="48"/>
      <c r="L337" s="48"/>
      <c r="M337" s="48"/>
    </row>
    <row r="338" spans="1:13" ht="12.75">
      <c r="A338" s="401"/>
      <c r="B338" s="410"/>
      <c r="C338" s="411"/>
      <c r="D338" s="412"/>
      <c r="E338" s="61"/>
      <c r="F338" s="413"/>
      <c r="G338" s="57"/>
      <c r="H338" s="58"/>
      <c r="I338" s="48"/>
      <c r="J338" s="48"/>
      <c r="K338" s="48"/>
      <c r="L338" s="48"/>
      <c r="M338" s="48"/>
    </row>
    <row r="339" spans="1:13" ht="12.75">
      <c r="A339" s="401"/>
      <c r="B339" s="410"/>
      <c r="C339" s="411"/>
      <c r="D339" s="412"/>
      <c r="E339" s="61"/>
      <c r="F339" s="413"/>
      <c r="G339" s="414"/>
      <c r="H339" s="58"/>
      <c r="I339" s="48"/>
      <c r="J339" s="48"/>
      <c r="K339" s="48"/>
      <c r="L339" s="48"/>
      <c r="M339" s="48"/>
    </row>
    <row r="340" spans="1:13" ht="12.75">
      <c r="A340" s="401"/>
      <c r="B340" s="410"/>
      <c r="C340" s="411"/>
      <c r="D340" s="412"/>
      <c r="E340" s="61"/>
      <c r="F340" s="413"/>
      <c r="G340" s="415"/>
      <c r="H340" s="58"/>
      <c r="I340" s="48"/>
      <c r="J340" s="48"/>
      <c r="K340" s="48"/>
      <c r="L340" s="48"/>
      <c r="M340" s="48"/>
    </row>
    <row r="341" spans="1:13" ht="12.75">
      <c r="A341" s="401"/>
      <c r="B341" s="410"/>
      <c r="C341" s="411"/>
      <c r="D341" s="412"/>
      <c r="E341" s="61"/>
      <c r="F341" s="413"/>
      <c r="G341" s="57"/>
      <c r="H341" s="58"/>
      <c r="I341" s="50"/>
      <c r="J341" s="50"/>
      <c r="K341" s="50"/>
      <c r="L341" s="50"/>
      <c r="M341" s="50"/>
    </row>
    <row r="342" spans="1:13" ht="12.75">
      <c r="A342" s="401"/>
      <c r="B342" s="410"/>
      <c r="C342" s="411"/>
      <c r="D342" s="412"/>
      <c r="E342" s="61"/>
      <c r="F342" s="413"/>
      <c r="G342" s="57"/>
      <c r="H342" s="58"/>
      <c r="I342" s="50"/>
      <c r="J342" s="50"/>
      <c r="K342" s="50"/>
      <c r="L342" s="50"/>
      <c r="M342" s="50"/>
    </row>
    <row r="343" spans="1:13" ht="12.75">
      <c r="A343" s="401"/>
      <c r="B343" s="410"/>
      <c r="C343" s="411"/>
      <c r="D343" s="412"/>
      <c r="E343" s="61"/>
      <c r="F343" s="413"/>
      <c r="G343" s="57"/>
      <c r="H343" s="58"/>
      <c r="I343" s="48"/>
      <c r="J343" s="48"/>
      <c r="K343" s="48"/>
      <c r="L343" s="48"/>
      <c r="M343" s="48"/>
    </row>
    <row r="344" spans="1:13" ht="12.75">
      <c r="A344" s="401"/>
      <c r="B344" s="410"/>
      <c r="C344" s="411"/>
      <c r="D344" s="412"/>
      <c r="E344" s="61"/>
      <c r="F344" s="413"/>
      <c r="G344" s="414"/>
      <c r="H344" s="58"/>
      <c r="I344" s="48"/>
      <c r="J344" s="48"/>
      <c r="K344" s="48"/>
      <c r="L344" s="48"/>
      <c r="M344" s="48"/>
    </row>
    <row r="345" spans="1:13" ht="12.75">
      <c r="A345" s="401"/>
      <c r="B345" s="410"/>
      <c r="C345" s="411"/>
      <c r="D345" s="412"/>
      <c r="E345" s="61"/>
      <c r="F345" s="413"/>
      <c r="G345" s="415"/>
      <c r="H345" s="58"/>
      <c r="I345" s="48"/>
      <c r="J345" s="48"/>
      <c r="K345" s="48"/>
      <c r="L345" s="48"/>
      <c r="M345" s="48"/>
    </row>
    <row r="346" spans="1:13" ht="12.75">
      <c r="A346" s="401"/>
      <c r="B346" s="410"/>
      <c r="C346" s="411"/>
      <c r="D346" s="412"/>
      <c r="E346" s="61"/>
      <c r="F346" s="413"/>
      <c r="G346" s="57"/>
      <c r="H346" s="58"/>
      <c r="I346" s="48"/>
      <c r="J346" s="48"/>
      <c r="K346" s="48"/>
      <c r="L346" s="48"/>
      <c r="M346" s="48"/>
    </row>
    <row r="347" spans="1:13" ht="12.75">
      <c r="A347" s="401"/>
      <c r="B347" s="410"/>
      <c r="C347" s="411"/>
      <c r="D347" s="412"/>
      <c r="E347" s="61"/>
      <c r="F347" s="413"/>
      <c r="G347" s="414"/>
      <c r="H347" s="58"/>
      <c r="I347" s="48"/>
      <c r="J347" s="48"/>
      <c r="K347" s="48"/>
      <c r="L347" s="48"/>
      <c r="M347" s="48"/>
    </row>
    <row r="348" spans="1:13" ht="12.75">
      <c r="A348" s="401"/>
      <c r="B348" s="410"/>
      <c r="C348" s="411"/>
      <c r="D348" s="412"/>
      <c r="E348" s="61"/>
      <c r="F348" s="413"/>
      <c r="G348" s="415"/>
      <c r="H348" s="58"/>
      <c r="I348" s="48"/>
      <c r="J348" s="48"/>
      <c r="K348" s="48"/>
      <c r="L348" s="48"/>
      <c r="M348" s="48"/>
    </row>
    <row r="349" spans="1:13" ht="12.75">
      <c r="A349" s="401"/>
      <c r="B349" s="410"/>
      <c r="C349" s="411"/>
      <c r="D349" s="412"/>
      <c r="E349" s="61"/>
      <c r="F349" s="413"/>
      <c r="G349" s="57"/>
      <c r="H349" s="58"/>
      <c r="I349" s="50"/>
      <c r="J349" s="50"/>
      <c r="K349" s="50"/>
      <c r="L349" s="50"/>
      <c r="M349" s="50"/>
    </row>
    <row r="350" spans="1:13" ht="12.75">
      <c r="A350" s="401"/>
      <c r="B350" s="410"/>
      <c r="C350" s="411"/>
      <c r="D350" s="412"/>
      <c r="E350" s="61"/>
      <c r="F350" s="413"/>
      <c r="G350" s="57"/>
      <c r="H350" s="58"/>
      <c r="I350" s="50"/>
      <c r="J350" s="50"/>
      <c r="K350" s="50"/>
      <c r="L350" s="50"/>
      <c r="M350" s="50"/>
    </row>
    <row r="351" spans="1:13" ht="12.75">
      <c r="A351" s="401"/>
      <c r="B351" s="410"/>
      <c r="C351" s="411"/>
      <c r="D351" s="412"/>
      <c r="E351" s="61"/>
      <c r="F351" s="413"/>
      <c r="G351" s="57"/>
      <c r="H351" s="58"/>
      <c r="I351" s="48"/>
      <c r="J351" s="48"/>
      <c r="K351" s="48"/>
      <c r="L351" s="48"/>
      <c r="M351" s="48"/>
    </row>
    <row r="352" spans="1:13" ht="12.75">
      <c r="A352" s="401"/>
      <c r="B352" s="410"/>
      <c r="C352" s="411"/>
      <c r="D352" s="412"/>
      <c r="E352" s="61"/>
      <c r="F352" s="413"/>
      <c r="G352" s="414"/>
      <c r="H352" s="58"/>
      <c r="I352" s="48"/>
      <c r="J352" s="48"/>
      <c r="K352" s="48"/>
      <c r="L352" s="48"/>
      <c r="M352" s="48"/>
    </row>
    <row r="353" spans="1:13" ht="12.75">
      <c r="A353" s="401"/>
      <c r="B353" s="410"/>
      <c r="C353" s="411"/>
      <c r="D353" s="412"/>
      <c r="E353" s="61"/>
      <c r="F353" s="413"/>
      <c r="G353" s="415"/>
      <c r="H353" s="58"/>
      <c r="I353" s="48"/>
      <c r="J353" s="48"/>
      <c r="K353" s="48"/>
      <c r="L353" s="48"/>
      <c r="M353" s="48"/>
    </row>
    <row r="354" spans="1:13" ht="12.75">
      <c r="A354" s="401"/>
      <c r="B354" s="410"/>
      <c r="C354" s="411"/>
      <c r="D354" s="412"/>
      <c r="E354" s="61"/>
      <c r="F354" s="413"/>
      <c r="G354" s="57"/>
      <c r="H354" s="58"/>
      <c r="I354" s="48"/>
      <c r="J354" s="48"/>
      <c r="K354" s="48"/>
      <c r="L354" s="48"/>
      <c r="M354" s="48"/>
    </row>
    <row r="355" spans="1:13" ht="12.75">
      <c r="A355" s="401"/>
      <c r="B355" s="410"/>
      <c r="C355" s="411"/>
      <c r="D355" s="412"/>
      <c r="E355" s="61"/>
      <c r="F355" s="413"/>
      <c r="G355" s="414"/>
      <c r="H355" s="58"/>
      <c r="I355" s="48"/>
      <c r="J355" s="48"/>
      <c r="K355" s="48"/>
      <c r="L355" s="48"/>
      <c r="M355" s="48"/>
    </row>
    <row r="356" spans="1:13" ht="12.75">
      <c r="A356" s="401"/>
      <c r="B356" s="410"/>
      <c r="C356" s="411"/>
      <c r="D356" s="412"/>
      <c r="E356" s="61"/>
      <c r="F356" s="413"/>
      <c r="G356" s="415"/>
      <c r="H356" s="58"/>
      <c r="I356" s="48"/>
      <c r="J356" s="48"/>
      <c r="K356" s="48"/>
      <c r="L356" s="48"/>
      <c r="M356" s="48"/>
    </row>
    <row r="357" spans="1:13" ht="12.75">
      <c r="A357" s="401"/>
      <c r="B357" s="410"/>
      <c r="C357" s="411"/>
      <c r="D357" s="412"/>
      <c r="E357" s="61"/>
      <c r="F357" s="413"/>
      <c r="G357" s="57"/>
      <c r="H357" s="58"/>
      <c r="I357" s="50"/>
      <c r="J357" s="50"/>
      <c r="K357" s="50"/>
      <c r="L357" s="50"/>
      <c r="M357" s="50"/>
    </row>
    <row r="358" spans="1:13" ht="12.75">
      <c r="A358" s="401"/>
      <c r="B358" s="410"/>
      <c r="C358" s="411"/>
      <c r="D358" s="412"/>
      <c r="E358" s="61"/>
      <c r="F358" s="413"/>
      <c r="G358" s="57"/>
      <c r="H358" s="58"/>
      <c r="I358" s="50"/>
      <c r="J358" s="50"/>
      <c r="K358" s="50"/>
      <c r="L358" s="50"/>
      <c r="M358" s="50"/>
    </row>
    <row r="359" spans="1:13" ht="12.75">
      <c r="A359" s="401"/>
      <c r="B359" s="410"/>
      <c r="C359" s="411"/>
      <c r="D359" s="412"/>
      <c r="E359" s="61"/>
      <c r="F359" s="413"/>
      <c r="G359" s="57"/>
      <c r="H359" s="58"/>
      <c r="I359" s="48"/>
      <c r="J359" s="48"/>
      <c r="K359" s="48"/>
      <c r="L359" s="48"/>
      <c r="M359" s="48"/>
    </row>
    <row r="360" spans="1:13" ht="12.75">
      <c r="A360" s="401"/>
      <c r="B360" s="410"/>
      <c r="C360" s="411"/>
      <c r="D360" s="412"/>
      <c r="E360" s="61"/>
      <c r="F360" s="413"/>
      <c r="G360" s="414"/>
      <c r="H360" s="58"/>
      <c r="I360" s="48"/>
      <c r="J360" s="48"/>
      <c r="K360" s="48"/>
      <c r="L360" s="48"/>
      <c r="M360" s="48"/>
    </row>
    <row r="361" spans="1:13" ht="12.75">
      <c r="A361" s="401"/>
      <c r="B361" s="410"/>
      <c r="C361" s="411"/>
      <c r="D361" s="412"/>
      <c r="E361" s="61"/>
      <c r="F361" s="413"/>
      <c r="G361" s="415"/>
      <c r="H361" s="58"/>
      <c r="I361" s="48"/>
      <c r="J361" s="48"/>
      <c r="K361" s="48"/>
      <c r="L361" s="48"/>
      <c r="M361" s="48"/>
    </row>
    <row r="362" spans="1:13" ht="12.75">
      <c r="A362" s="401"/>
      <c r="B362" s="410"/>
      <c r="C362" s="411"/>
      <c r="D362" s="412"/>
      <c r="E362" s="61"/>
      <c r="F362" s="413"/>
      <c r="G362" s="57"/>
      <c r="H362" s="58"/>
      <c r="I362" s="48"/>
      <c r="J362" s="48"/>
      <c r="K362" s="48"/>
      <c r="L362" s="48"/>
      <c r="M362" s="48"/>
    </row>
    <row r="363" spans="1:13" ht="12.75">
      <c r="A363" s="401"/>
      <c r="B363" s="410"/>
      <c r="C363" s="411"/>
      <c r="D363" s="412"/>
      <c r="E363" s="61"/>
      <c r="F363" s="413"/>
      <c r="G363" s="414"/>
      <c r="H363" s="58"/>
      <c r="I363" s="48"/>
      <c r="J363" s="48"/>
      <c r="K363" s="48"/>
      <c r="L363" s="48"/>
      <c r="M363" s="48"/>
    </row>
    <row r="364" spans="1:13" ht="12.75">
      <c r="A364" s="401"/>
      <c r="B364" s="410"/>
      <c r="C364" s="411"/>
      <c r="D364" s="412"/>
      <c r="E364" s="61"/>
      <c r="F364" s="413"/>
      <c r="G364" s="415"/>
      <c r="H364" s="58"/>
      <c r="I364" s="48"/>
      <c r="J364" s="48"/>
      <c r="K364" s="48"/>
      <c r="L364" s="48"/>
      <c r="M364" s="48"/>
    </row>
    <row r="365" spans="1:13" ht="12.75">
      <c r="A365" s="401"/>
      <c r="B365" s="410"/>
      <c r="C365" s="411"/>
      <c r="D365" s="412"/>
      <c r="E365" s="61"/>
      <c r="F365" s="413"/>
      <c r="G365" s="57"/>
      <c r="H365" s="58"/>
      <c r="I365" s="50"/>
      <c r="J365" s="50"/>
      <c r="K365" s="50"/>
      <c r="L365" s="50"/>
      <c r="M365" s="50"/>
    </row>
    <row r="366" spans="1:13" ht="12.75">
      <c r="A366" s="401"/>
      <c r="B366" s="410"/>
      <c r="C366" s="411"/>
      <c r="D366" s="412"/>
      <c r="E366" s="61"/>
      <c r="F366" s="413"/>
      <c r="G366" s="57"/>
      <c r="H366" s="58"/>
      <c r="I366" s="50"/>
      <c r="J366" s="50"/>
      <c r="K366" s="50"/>
      <c r="L366" s="50"/>
      <c r="M366" s="50"/>
    </row>
    <row r="367" spans="1:13" ht="12.75">
      <c r="A367" s="401"/>
      <c r="B367" s="410"/>
      <c r="C367" s="411"/>
      <c r="D367" s="412"/>
      <c r="E367" s="61"/>
      <c r="F367" s="413"/>
      <c r="G367" s="57"/>
      <c r="H367" s="58"/>
      <c r="I367" s="48"/>
      <c r="J367" s="48"/>
      <c r="K367" s="48"/>
      <c r="L367" s="48"/>
      <c r="M367" s="48"/>
    </row>
    <row r="368" spans="1:13" ht="12.75">
      <c r="A368" s="401"/>
      <c r="B368" s="410"/>
      <c r="C368" s="411"/>
      <c r="D368" s="412"/>
      <c r="E368" s="61"/>
      <c r="F368" s="413"/>
      <c r="G368" s="414"/>
      <c r="H368" s="58"/>
      <c r="I368" s="48"/>
      <c r="J368" s="48"/>
      <c r="K368" s="48"/>
      <c r="L368" s="48"/>
      <c r="M368" s="48"/>
    </row>
    <row r="369" spans="1:13" ht="12.75">
      <c r="A369" s="401"/>
      <c r="B369" s="410"/>
      <c r="C369" s="411"/>
      <c r="D369" s="412"/>
      <c r="E369" s="61"/>
      <c r="F369" s="413"/>
      <c r="G369" s="415"/>
      <c r="H369" s="58"/>
      <c r="I369" s="48"/>
      <c r="J369" s="48"/>
      <c r="K369" s="48"/>
      <c r="L369" s="48"/>
      <c r="M369" s="48"/>
    </row>
    <row r="370" spans="1:13" ht="12.75">
      <c r="A370" s="401"/>
      <c r="B370" s="410"/>
      <c r="C370" s="411"/>
      <c r="D370" s="412"/>
      <c r="E370" s="61"/>
      <c r="F370" s="413"/>
      <c r="G370" s="57"/>
      <c r="H370" s="58"/>
      <c r="I370" s="48"/>
      <c r="J370" s="48"/>
      <c r="K370" s="48"/>
      <c r="L370" s="48"/>
      <c r="M370" s="48"/>
    </row>
    <row r="371" spans="1:13" ht="12.75">
      <c r="A371" s="401"/>
      <c r="B371" s="410"/>
      <c r="C371" s="411"/>
      <c r="D371" s="412"/>
      <c r="E371" s="61"/>
      <c r="F371" s="413"/>
      <c r="G371" s="414"/>
      <c r="H371" s="58"/>
      <c r="I371" s="48"/>
      <c r="J371" s="48"/>
      <c r="K371" s="48"/>
      <c r="L371" s="48"/>
      <c r="M371" s="48"/>
    </row>
    <row r="372" spans="1:13" ht="12.75">
      <c r="A372" s="401"/>
      <c r="B372" s="410"/>
      <c r="C372" s="411"/>
      <c r="D372" s="412"/>
      <c r="E372" s="61"/>
      <c r="F372" s="413"/>
      <c r="G372" s="415"/>
      <c r="H372" s="58"/>
      <c r="I372" s="48"/>
      <c r="J372" s="48"/>
      <c r="K372" s="48"/>
      <c r="L372" s="48"/>
      <c r="M372" s="48"/>
    </row>
    <row r="373" spans="1:13" ht="12.75">
      <c r="A373" s="401"/>
      <c r="B373" s="410"/>
      <c r="C373" s="411"/>
      <c r="D373" s="412"/>
      <c r="E373" s="61"/>
      <c r="F373" s="413"/>
      <c r="G373" s="57"/>
      <c r="H373" s="58"/>
      <c r="I373" s="50"/>
      <c r="J373" s="50"/>
      <c r="K373" s="50"/>
      <c r="L373" s="50"/>
      <c r="M373" s="50"/>
    </row>
    <row r="374" spans="1:13" ht="12.75">
      <c r="A374" s="401"/>
      <c r="B374" s="410"/>
      <c r="C374" s="411"/>
      <c r="D374" s="412"/>
      <c r="E374" s="61"/>
      <c r="F374" s="413"/>
      <c r="G374" s="57"/>
      <c r="H374" s="58"/>
      <c r="I374" s="50"/>
      <c r="J374" s="50"/>
      <c r="K374" s="50"/>
      <c r="L374" s="50"/>
      <c r="M374" s="50"/>
    </row>
    <row r="375" spans="1:13" ht="12.75">
      <c r="A375" s="401"/>
      <c r="B375" s="410"/>
      <c r="C375" s="411"/>
      <c r="D375" s="412"/>
      <c r="E375" s="61"/>
      <c r="F375" s="413"/>
      <c r="G375" s="57"/>
      <c r="H375" s="58"/>
      <c r="I375" s="48"/>
      <c r="J375" s="48"/>
      <c r="K375" s="48"/>
      <c r="L375" s="48"/>
      <c r="M375" s="48"/>
    </row>
    <row r="376" spans="1:13" ht="12.75">
      <c r="A376" s="401"/>
      <c r="B376" s="410"/>
      <c r="C376" s="411"/>
      <c r="D376" s="412"/>
      <c r="E376" s="61"/>
      <c r="F376" s="413"/>
      <c r="G376" s="414"/>
      <c r="H376" s="58"/>
      <c r="I376" s="48"/>
      <c r="J376" s="48"/>
      <c r="K376" s="48"/>
      <c r="L376" s="48"/>
      <c r="M376" s="48"/>
    </row>
    <row r="377" spans="1:13" ht="12.75">
      <c r="A377" s="401"/>
      <c r="B377" s="410"/>
      <c r="C377" s="411"/>
      <c r="D377" s="412"/>
      <c r="E377" s="61"/>
      <c r="F377" s="413"/>
      <c r="G377" s="415"/>
      <c r="H377" s="58"/>
      <c r="I377" s="48"/>
      <c r="J377" s="48"/>
      <c r="K377" s="48"/>
      <c r="L377" s="48"/>
      <c r="M377" s="48"/>
    </row>
    <row r="378" spans="1:13" ht="12.75">
      <c r="A378" s="401"/>
      <c r="B378" s="410"/>
      <c r="C378" s="411"/>
      <c r="D378" s="412"/>
      <c r="E378" s="61"/>
      <c r="F378" s="413"/>
      <c r="G378" s="57"/>
      <c r="H378" s="58"/>
      <c r="I378" s="48"/>
      <c r="J378" s="48"/>
      <c r="K378" s="48"/>
      <c r="L378" s="48"/>
      <c r="M378" s="48"/>
    </row>
    <row r="379" spans="1:13" ht="12.75">
      <c r="A379" s="401"/>
      <c r="B379" s="410"/>
      <c r="C379" s="411"/>
      <c r="D379" s="412"/>
      <c r="E379" s="61"/>
      <c r="F379" s="413"/>
      <c r="G379" s="414"/>
      <c r="H379" s="58"/>
      <c r="I379" s="48"/>
      <c r="J379" s="48"/>
      <c r="K379" s="48"/>
      <c r="L379" s="48"/>
      <c r="M379" s="48"/>
    </row>
    <row r="380" spans="1:13" ht="12.75">
      <c r="A380" s="401"/>
      <c r="B380" s="410"/>
      <c r="C380" s="411"/>
      <c r="D380" s="412"/>
      <c r="E380" s="61"/>
      <c r="F380" s="413"/>
      <c r="G380" s="415"/>
      <c r="H380" s="58"/>
      <c r="I380" s="48"/>
      <c r="J380" s="48"/>
      <c r="K380" s="48"/>
      <c r="L380" s="48"/>
      <c r="M380" s="48"/>
    </row>
    <row r="381" spans="1:13" ht="12.75">
      <c r="A381" s="401"/>
      <c r="B381" s="410"/>
      <c r="C381" s="411"/>
      <c r="D381" s="412"/>
      <c r="E381" s="61"/>
      <c r="F381" s="413"/>
      <c r="G381" s="57"/>
      <c r="H381" s="58"/>
      <c r="I381" s="50"/>
      <c r="J381" s="50"/>
      <c r="K381" s="50"/>
      <c r="L381" s="50"/>
      <c r="M381" s="50"/>
    </row>
    <row r="382" spans="1:13" ht="12.75">
      <c r="A382" s="401"/>
      <c r="B382" s="410"/>
      <c r="C382" s="411"/>
      <c r="D382" s="412"/>
      <c r="E382" s="61"/>
      <c r="F382" s="413"/>
      <c r="G382" s="57"/>
      <c r="H382" s="58"/>
      <c r="I382" s="50"/>
      <c r="J382" s="50"/>
      <c r="K382" s="50"/>
      <c r="L382" s="50"/>
      <c r="M382" s="50"/>
    </row>
    <row r="383" spans="1:13" ht="12.75">
      <c r="A383" s="401"/>
      <c r="B383" s="410"/>
      <c r="C383" s="411"/>
      <c r="D383" s="412"/>
      <c r="E383" s="61"/>
      <c r="F383" s="413"/>
      <c r="G383" s="57"/>
      <c r="H383" s="58"/>
      <c r="I383" s="48"/>
      <c r="J383" s="48"/>
      <c r="K383" s="48"/>
      <c r="L383" s="48"/>
      <c r="M383" s="48"/>
    </row>
    <row r="384" spans="1:13" ht="12.75">
      <c r="A384" s="401"/>
      <c r="B384" s="410"/>
      <c r="C384" s="411"/>
      <c r="D384" s="412"/>
      <c r="E384" s="61"/>
      <c r="F384" s="413"/>
      <c r="G384" s="414"/>
      <c r="H384" s="58"/>
      <c r="I384" s="48"/>
      <c r="J384" s="48"/>
      <c r="K384" s="48"/>
      <c r="L384" s="48"/>
      <c r="M384" s="48"/>
    </row>
    <row r="385" spans="1:13" ht="12.75">
      <c r="A385" s="401"/>
      <c r="B385" s="410"/>
      <c r="C385" s="411"/>
      <c r="D385" s="412"/>
      <c r="E385" s="61"/>
      <c r="F385" s="413"/>
      <c r="G385" s="415"/>
      <c r="H385" s="58"/>
      <c r="I385" s="48"/>
      <c r="J385" s="48"/>
      <c r="K385" s="48"/>
      <c r="L385" s="48"/>
      <c r="M385" s="48"/>
    </row>
    <row r="386" spans="1:13" ht="12.75">
      <c r="A386" s="401"/>
      <c r="B386" s="410"/>
      <c r="C386" s="411"/>
      <c r="D386" s="412"/>
      <c r="E386" s="61"/>
      <c r="F386" s="413"/>
      <c r="G386" s="57"/>
      <c r="H386" s="58"/>
      <c r="I386" s="48"/>
      <c r="J386" s="48"/>
      <c r="K386" s="48"/>
      <c r="L386" s="48"/>
      <c r="M386" s="48"/>
    </row>
    <row r="387" spans="1:13" ht="12.75">
      <c r="A387" s="401"/>
      <c r="B387" s="410"/>
      <c r="C387" s="411"/>
      <c r="D387" s="412"/>
      <c r="E387" s="61"/>
      <c r="F387" s="413"/>
      <c r="G387" s="414"/>
      <c r="H387" s="58"/>
      <c r="I387" s="48"/>
      <c r="J387" s="48"/>
      <c r="K387" s="48"/>
      <c r="L387" s="48"/>
      <c r="M387" s="48"/>
    </row>
    <row r="388" spans="1:13" ht="12.75">
      <c r="A388" s="401"/>
      <c r="B388" s="410"/>
      <c r="C388" s="411"/>
      <c r="D388" s="412"/>
      <c r="E388" s="61"/>
      <c r="F388" s="413"/>
      <c r="G388" s="415"/>
      <c r="H388" s="58"/>
      <c r="I388" s="48"/>
      <c r="J388" s="48"/>
      <c r="K388" s="48"/>
      <c r="L388" s="48"/>
      <c r="M388" s="48"/>
    </row>
    <row r="389" spans="1:13" ht="12.75">
      <c r="A389" s="401"/>
      <c r="B389" s="410"/>
      <c r="C389" s="411"/>
      <c r="D389" s="412"/>
      <c r="E389" s="61"/>
      <c r="F389" s="413"/>
      <c r="G389" s="57"/>
      <c r="H389" s="58"/>
      <c r="I389" s="50"/>
      <c r="J389" s="50"/>
      <c r="K389" s="50"/>
      <c r="L389" s="50"/>
      <c r="M389" s="50"/>
    </row>
    <row r="390" spans="1:13" ht="12.75">
      <c r="A390" s="401"/>
      <c r="B390" s="410"/>
      <c r="C390" s="411"/>
      <c r="D390" s="412"/>
      <c r="E390" s="61"/>
      <c r="F390" s="413"/>
      <c r="G390" s="57"/>
      <c r="H390" s="58"/>
      <c r="I390" s="50"/>
      <c r="J390" s="50"/>
      <c r="K390" s="50"/>
      <c r="L390" s="50"/>
      <c r="M390" s="50"/>
    </row>
  </sheetData>
  <sheetProtection/>
  <mergeCells count="407">
    <mergeCell ref="A190:A197"/>
    <mergeCell ref="B190:B197"/>
    <mergeCell ref="A54:A61"/>
    <mergeCell ref="B54:B61"/>
    <mergeCell ref="B166:B173"/>
    <mergeCell ref="B110:B117"/>
    <mergeCell ref="A62:A69"/>
    <mergeCell ref="B62:B69"/>
    <mergeCell ref="A166:A173"/>
    <mergeCell ref="A174:A181"/>
    <mergeCell ref="C54:C61"/>
    <mergeCell ref="D54:D61"/>
    <mergeCell ref="A70:A77"/>
    <mergeCell ref="B70:B77"/>
    <mergeCell ref="C70:C77"/>
    <mergeCell ref="D70:D77"/>
    <mergeCell ref="F278:F281"/>
    <mergeCell ref="G279:G280"/>
    <mergeCell ref="F282:F285"/>
    <mergeCell ref="G282:G283"/>
    <mergeCell ref="F383:F386"/>
    <mergeCell ref="G384:G385"/>
    <mergeCell ref="F387:F390"/>
    <mergeCell ref="G387:G388"/>
    <mergeCell ref="A383:A390"/>
    <mergeCell ref="B383:B390"/>
    <mergeCell ref="C383:C390"/>
    <mergeCell ref="D383:D390"/>
    <mergeCell ref="F375:F378"/>
    <mergeCell ref="G376:G377"/>
    <mergeCell ref="F379:F382"/>
    <mergeCell ref="G379:G380"/>
    <mergeCell ref="A375:A382"/>
    <mergeCell ref="B375:B382"/>
    <mergeCell ref="C375:C382"/>
    <mergeCell ref="D375:D382"/>
    <mergeCell ref="F367:F370"/>
    <mergeCell ref="G368:G369"/>
    <mergeCell ref="F371:F374"/>
    <mergeCell ref="G371:G372"/>
    <mergeCell ref="A367:A374"/>
    <mergeCell ref="B367:B374"/>
    <mergeCell ref="C367:C374"/>
    <mergeCell ref="D367:D374"/>
    <mergeCell ref="F359:F362"/>
    <mergeCell ref="G360:G361"/>
    <mergeCell ref="F363:F366"/>
    <mergeCell ref="G363:G364"/>
    <mergeCell ref="A359:A366"/>
    <mergeCell ref="B359:B366"/>
    <mergeCell ref="C359:C366"/>
    <mergeCell ref="D359:D366"/>
    <mergeCell ref="F351:F354"/>
    <mergeCell ref="G352:G353"/>
    <mergeCell ref="F355:F358"/>
    <mergeCell ref="G355:G356"/>
    <mergeCell ref="A351:A358"/>
    <mergeCell ref="B351:B358"/>
    <mergeCell ref="C351:C358"/>
    <mergeCell ref="D351:D358"/>
    <mergeCell ref="F343:F346"/>
    <mergeCell ref="G344:G345"/>
    <mergeCell ref="F347:F350"/>
    <mergeCell ref="G347:G348"/>
    <mergeCell ref="A343:A350"/>
    <mergeCell ref="B343:B350"/>
    <mergeCell ref="C343:C350"/>
    <mergeCell ref="D343:D350"/>
    <mergeCell ref="F335:F338"/>
    <mergeCell ref="G336:G337"/>
    <mergeCell ref="F339:F342"/>
    <mergeCell ref="G339:G340"/>
    <mergeCell ref="A335:A342"/>
    <mergeCell ref="B335:B342"/>
    <mergeCell ref="C335:C342"/>
    <mergeCell ref="D335:D342"/>
    <mergeCell ref="G324:G325"/>
    <mergeCell ref="A320:F327"/>
    <mergeCell ref="A330:A334"/>
    <mergeCell ref="B330:B334"/>
    <mergeCell ref="C330:C334"/>
    <mergeCell ref="D330:D334"/>
    <mergeCell ref="F331:F334"/>
    <mergeCell ref="G331:G332"/>
    <mergeCell ref="B310:B317"/>
    <mergeCell ref="C310:C317"/>
    <mergeCell ref="D310:D317"/>
    <mergeCell ref="G321:G322"/>
    <mergeCell ref="C270:C277"/>
    <mergeCell ref="D270:D277"/>
    <mergeCell ref="A278:A285"/>
    <mergeCell ref="B278:B285"/>
    <mergeCell ref="C278:C285"/>
    <mergeCell ref="D278:D285"/>
    <mergeCell ref="G255:G256"/>
    <mergeCell ref="F258:F261"/>
    <mergeCell ref="G258:G259"/>
    <mergeCell ref="A310:A317"/>
    <mergeCell ref="F270:F273"/>
    <mergeCell ref="G271:G272"/>
    <mergeCell ref="F274:F277"/>
    <mergeCell ref="G274:G275"/>
    <mergeCell ref="A270:A277"/>
    <mergeCell ref="B270:B277"/>
    <mergeCell ref="F234:F237"/>
    <mergeCell ref="A254:A261"/>
    <mergeCell ref="B254:B261"/>
    <mergeCell ref="C254:C261"/>
    <mergeCell ref="D254:D261"/>
    <mergeCell ref="D238:D245"/>
    <mergeCell ref="A246:A253"/>
    <mergeCell ref="B246:B253"/>
    <mergeCell ref="C246:C253"/>
    <mergeCell ref="D246:D253"/>
    <mergeCell ref="A214:A221"/>
    <mergeCell ref="B214:B221"/>
    <mergeCell ref="C214:C221"/>
    <mergeCell ref="A238:A245"/>
    <mergeCell ref="B238:B245"/>
    <mergeCell ref="C238:C245"/>
    <mergeCell ref="B222:B229"/>
    <mergeCell ref="F194:F197"/>
    <mergeCell ref="G194:G195"/>
    <mergeCell ref="D222:D229"/>
    <mergeCell ref="C222:C229"/>
    <mergeCell ref="F222:F225"/>
    <mergeCell ref="G226:G227"/>
    <mergeCell ref="D214:D221"/>
    <mergeCell ref="E190:E197"/>
    <mergeCell ref="G210:G211"/>
    <mergeCell ref="F206:F209"/>
    <mergeCell ref="D134:D141"/>
    <mergeCell ref="C190:C197"/>
    <mergeCell ref="D190:D197"/>
    <mergeCell ref="A230:A237"/>
    <mergeCell ref="B230:B237"/>
    <mergeCell ref="C230:C237"/>
    <mergeCell ref="D230:D237"/>
    <mergeCell ref="A206:A213"/>
    <mergeCell ref="B206:B213"/>
    <mergeCell ref="A222:A229"/>
    <mergeCell ref="E54:E61"/>
    <mergeCell ref="F54:F57"/>
    <mergeCell ref="G55:G56"/>
    <mergeCell ref="F58:F61"/>
    <mergeCell ref="G58:G59"/>
    <mergeCell ref="D22:D29"/>
    <mergeCell ref="E6:E13"/>
    <mergeCell ref="E30:E37"/>
    <mergeCell ref="A22:A29"/>
    <mergeCell ref="A6:A13"/>
    <mergeCell ref="E22:E29"/>
    <mergeCell ref="A14:A21"/>
    <mergeCell ref="B14:B21"/>
    <mergeCell ref="C14:C21"/>
    <mergeCell ref="D14:D21"/>
    <mergeCell ref="A46:A53"/>
    <mergeCell ref="B46:B53"/>
    <mergeCell ref="E46:E53"/>
    <mergeCell ref="B6:B13"/>
    <mergeCell ref="C6:C13"/>
    <mergeCell ref="D6:D13"/>
    <mergeCell ref="C46:C53"/>
    <mergeCell ref="D46:D53"/>
    <mergeCell ref="B22:B29"/>
    <mergeCell ref="C22:C29"/>
    <mergeCell ref="C166:C173"/>
    <mergeCell ref="C206:C213"/>
    <mergeCell ref="D206:D213"/>
    <mergeCell ref="D166:D173"/>
    <mergeCell ref="C174:C181"/>
    <mergeCell ref="D174:D181"/>
    <mergeCell ref="C110:C117"/>
    <mergeCell ref="A158:A165"/>
    <mergeCell ref="A110:A117"/>
    <mergeCell ref="B158:B165"/>
    <mergeCell ref="C118:C125"/>
    <mergeCell ref="A118:A125"/>
    <mergeCell ref="B118:B125"/>
    <mergeCell ref="A134:A141"/>
    <mergeCell ref="C126:C133"/>
    <mergeCell ref="E118:E125"/>
    <mergeCell ref="G170:G171"/>
    <mergeCell ref="F166:F169"/>
    <mergeCell ref="G167:G168"/>
    <mergeCell ref="F170:F173"/>
    <mergeCell ref="G127:G128"/>
    <mergeCell ref="E126:E133"/>
    <mergeCell ref="G231:G232"/>
    <mergeCell ref="F310:F313"/>
    <mergeCell ref="G311:G312"/>
    <mergeCell ref="F314:F317"/>
    <mergeCell ref="G314:G315"/>
    <mergeCell ref="G234:G235"/>
    <mergeCell ref="G239:G240"/>
    <mergeCell ref="F242:F245"/>
    <mergeCell ref="G242:G243"/>
    <mergeCell ref="F238:F241"/>
    <mergeCell ref="E62:E69"/>
    <mergeCell ref="C62:C69"/>
    <mergeCell ref="D62:D69"/>
    <mergeCell ref="F230:F233"/>
    <mergeCell ref="F214:F217"/>
    <mergeCell ref="F202:F205"/>
    <mergeCell ref="D118:D125"/>
    <mergeCell ref="D158:D165"/>
    <mergeCell ref="F158:F161"/>
    <mergeCell ref="F134:F137"/>
    <mergeCell ref="E102:E109"/>
    <mergeCell ref="F110:F113"/>
    <mergeCell ref="E70:E77"/>
    <mergeCell ref="F94:F97"/>
    <mergeCell ref="E94:E101"/>
    <mergeCell ref="F82:F85"/>
    <mergeCell ref="E78:E85"/>
    <mergeCell ref="F78:F81"/>
    <mergeCell ref="F90:F93"/>
    <mergeCell ref="G7:G8"/>
    <mergeCell ref="F10:F13"/>
    <mergeCell ref="G63:G64"/>
    <mergeCell ref="F66:F69"/>
    <mergeCell ref="F62:F65"/>
    <mergeCell ref="G10:G11"/>
    <mergeCell ref="F6:F9"/>
    <mergeCell ref="G31:G32"/>
    <mergeCell ref="F34:F37"/>
    <mergeCell ref="G34:G35"/>
    <mergeCell ref="G82:G83"/>
    <mergeCell ref="G95:G96"/>
    <mergeCell ref="C94:C101"/>
    <mergeCell ref="D94:D101"/>
    <mergeCell ref="C86:C93"/>
    <mergeCell ref="D86:D93"/>
    <mergeCell ref="C78:C85"/>
    <mergeCell ref="D78:D85"/>
    <mergeCell ref="G90:G91"/>
    <mergeCell ref="D262:D269"/>
    <mergeCell ref="G47:G48"/>
    <mergeCell ref="F50:F53"/>
    <mergeCell ref="G50:G51"/>
    <mergeCell ref="G66:G67"/>
    <mergeCell ref="G79:G80"/>
    <mergeCell ref="G98:G99"/>
    <mergeCell ref="D110:D117"/>
    <mergeCell ref="E86:E93"/>
    <mergeCell ref="F86:F89"/>
    <mergeCell ref="B174:B181"/>
    <mergeCell ref="F138:F141"/>
    <mergeCell ref="F146:F149"/>
    <mergeCell ref="E166:E173"/>
    <mergeCell ref="E174:E181"/>
    <mergeCell ref="F174:F177"/>
    <mergeCell ref="F178:F181"/>
    <mergeCell ref="F162:F165"/>
    <mergeCell ref="F142:F145"/>
    <mergeCell ref="C158:C165"/>
    <mergeCell ref="G266:G267"/>
    <mergeCell ref="G130:G131"/>
    <mergeCell ref="G143:G144"/>
    <mergeCell ref="G146:G147"/>
    <mergeCell ref="G263:G264"/>
    <mergeCell ref="G223:G224"/>
    <mergeCell ref="G247:G248"/>
    <mergeCell ref="G250:G251"/>
    <mergeCell ref="G178:G179"/>
    <mergeCell ref="G199:G200"/>
    <mergeCell ref="G287:G288"/>
    <mergeCell ref="G290:G291"/>
    <mergeCell ref="F286:F289"/>
    <mergeCell ref="F290:F293"/>
    <mergeCell ref="G111:G112"/>
    <mergeCell ref="G175:G176"/>
    <mergeCell ref="G135:G136"/>
    <mergeCell ref="G138:G139"/>
    <mergeCell ref="G159:G160"/>
    <mergeCell ref="G154:G155"/>
    <mergeCell ref="F114:F117"/>
    <mergeCell ref="G114:G115"/>
    <mergeCell ref="G191:G192"/>
    <mergeCell ref="F262:F265"/>
    <mergeCell ref="F190:F193"/>
    <mergeCell ref="F198:F201"/>
    <mergeCell ref="F182:F185"/>
    <mergeCell ref="G162:G163"/>
    <mergeCell ref="G207:G208"/>
    <mergeCell ref="F210:F213"/>
    <mergeCell ref="F266:F269"/>
    <mergeCell ref="E246:E253"/>
    <mergeCell ref="E254:E261"/>
    <mergeCell ref="E262:E269"/>
    <mergeCell ref="F246:F249"/>
    <mergeCell ref="F250:F253"/>
    <mergeCell ref="F254:F257"/>
    <mergeCell ref="A78:A85"/>
    <mergeCell ref="B78:B85"/>
    <mergeCell ref="B134:B141"/>
    <mergeCell ref="C134:C141"/>
    <mergeCell ref="A86:A93"/>
    <mergeCell ref="B86:B93"/>
    <mergeCell ref="A94:A101"/>
    <mergeCell ref="B94:B101"/>
    <mergeCell ref="A126:A133"/>
    <mergeCell ref="B126:B133"/>
    <mergeCell ref="A30:A37"/>
    <mergeCell ref="B30:B37"/>
    <mergeCell ref="C30:C37"/>
    <mergeCell ref="D30:D37"/>
    <mergeCell ref="E238:E245"/>
    <mergeCell ref="E230:E237"/>
    <mergeCell ref="A286:A293"/>
    <mergeCell ref="B286:B293"/>
    <mergeCell ref="E270:E277"/>
    <mergeCell ref="C286:C293"/>
    <mergeCell ref="D286:D293"/>
    <mergeCell ref="A262:A269"/>
    <mergeCell ref="B262:B269"/>
    <mergeCell ref="C262:C269"/>
    <mergeCell ref="E206:E213"/>
    <mergeCell ref="A198:A205"/>
    <mergeCell ref="D198:D205"/>
    <mergeCell ref="C198:C205"/>
    <mergeCell ref="E198:E205"/>
    <mergeCell ref="B198:B205"/>
    <mergeCell ref="G202:G203"/>
    <mergeCell ref="F30:F33"/>
    <mergeCell ref="F70:F73"/>
    <mergeCell ref="G71:G72"/>
    <mergeCell ref="F74:F77"/>
    <mergeCell ref="G74:G75"/>
    <mergeCell ref="F46:F49"/>
    <mergeCell ref="F38:F41"/>
    <mergeCell ref="G87:G88"/>
    <mergeCell ref="F98:F101"/>
    <mergeCell ref="D126:D133"/>
    <mergeCell ref="C102:C109"/>
    <mergeCell ref="D102:D109"/>
    <mergeCell ref="G119:G120"/>
    <mergeCell ref="F130:F133"/>
    <mergeCell ref="G122:G123"/>
    <mergeCell ref="F122:F125"/>
    <mergeCell ref="F118:F121"/>
    <mergeCell ref="F126:F129"/>
    <mergeCell ref="F102:F105"/>
    <mergeCell ref="E214:E221"/>
    <mergeCell ref="F226:F229"/>
    <mergeCell ref="F218:F221"/>
    <mergeCell ref="G218:G219"/>
    <mergeCell ref="E222:E229"/>
    <mergeCell ref="G215:G216"/>
    <mergeCell ref="A294:A301"/>
    <mergeCell ref="B294:B301"/>
    <mergeCell ref="C294:C301"/>
    <mergeCell ref="D294:D301"/>
    <mergeCell ref="F294:F297"/>
    <mergeCell ref="G295:G296"/>
    <mergeCell ref="F298:F301"/>
    <mergeCell ref="G298:G299"/>
    <mergeCell ref="A3:M3"/>
    <mergeCell ref="A142:A149"/>
    <mergeCell ref="B142:B149"/>
    <mergeCell ref="C142:C149"/>
    <mergeCell ref="D142:D149"/>
    <mergeCell ref="G103:G104"/>
    <mergeCell ref="F106:F109"/>
    <mergeCell ref="G106:G107"/>
    <mergeCell ref="A102:A109"/>
    <mergeCell ref="B102:B109"/>
    <mergeCell ref="F22:F25"/>
    <mergeCell ref="G23:G24"/>
    <mergeCell ref="F26:F29"/>
    <mergeCell ref="G26:G27"/>
    <mergeCell ref="F14:F17"/>
    <mergeCell ref="G15:G16"/>
    <mergeCell ref="F18:F21"/>
    <mergeCell ref="G18:G19"/>
    <mergeCell ref="A182:A189"/>
    <mergeCell ref="B182:B189"/>
    <mergeCell ref="C182:C189"/>
    <mergeCell ref="D182:D189"/>
    <mergeCell ref="G183:G184"/>
    <mergeCell ref="F186:F189"/>
    <mergeCell ref="G186:G187"/>
    <mergeCell ref="A150:A157"/>
    <mergeCell ref="B150:B157"/>
    <mergeCell ref="C150:C157"/>
    <mergeCell ref="D150:D157"/>
    <mergeCell ref="F150:F153"/>
    <mergeCell ref="G151:G152"/>
    <mergeCell ref="F154:F157"/>
    <mergeCell ref="G39:G40"/>
    <mergeCell ref="F42:F45"/>
    <mergeCell ref="G42:G43"/>
    <mergeCell ref="A2:M2"/>
    <mergeCell ref="E38:E45"/>
    <mergeCell ref="A38:A45"/>
    <mergeCell ref="B38:B45"/>
    <mergeCell ref="C38:C45"/>
    <mergeCell ref="D38:D45"/>
    <mergeCell ref="E14:E21"/>
    <mergeCell ref="F302:F305"/>
    <mergeCell ref="G303:G304"/>
    <mergeCell ref="F306:F309"/>
    <mergeCell ref="G306:G307"/>
    <mergeCell ref="A302:A309"/>
    <mergeCell ref="B302:B309"/>
    <mergeCell ref="C302:C309"/>
    <mergeCell ref="D302:D309"/>
  </mergeCells>
  <printOptions/>
  <pageMargins left="0.83" right="0.78" top="0.51" bottom="0.46" header="0.17" footer="0.16"/>
  <pageSetup horizontalDpi="600" verticalDpi="600" orientation="landscape" paperSize="9" r:id="rId1"/>
  <rowBreaks count="2" manualBreakCount="2">
    <brk id="37" max="12" man="1"/>
    <brk id="2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2015-03-19T10:45:11Z</cp:lastPrinted>
  <dcterms:created xsi:type="dcterms:W3CDTF">2015-02-27T11:10:03Z</dcterms:created>
  <dcterms:modified xsi:type="dcterms:W3CDTF">2015-03-31T11:28:08Z</dcterms:modified>
  <cp:category/>
  <cp:version/>
  <cp:contentType/>
  <cp:contentStatus/>
</cp:coreProperties>
</file>