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0" windowWidth="18150" windowHeight="12270" activeTab="0"/>
  </bookViews>
  <sheets>
    <sheet name="Arkusz1" sheetId="1" r:id="rId1"/>
  </sheets>
  <definedNames>
    <definedName name="_xlnm.Print_Titles" localSheetId="0">'Arkusz1'!$4:$4</definedName>
  </definedNames>
  <calcPr fullCalcOnLoad="1"/>
</workbook>
</file>

<file path=xl/sharedStrings.xml><?xml version="1.0" encoding="utf-8"?>
<sst xmlns="http://schemas.openxmlformats.org/spreadsheetml/2006/main" count="429" uniqueCount="247">
  <si>
    <t>Dz.</t>
  </si>
  <si>
    <t>Rozdz.</t>
  </si>
  <si>
    <t>§</t>
  </si>
  <si>
    <t>Wydział</t>
  </si>
  <si>
    <t>Organizacja</t>
  </si>
  <si>
    <t xml:space="preserve"> Zadanie</t>
  </si>
  <si>
    <t>Kwota przyznana</t>
  </si>
  <si>
    <t>Kwota przekazana</t>
  </si>
  <si>
    <t>Wydział Polityki Gospodarczej</t>
  </si>
  <si>
    <t xml:space="preserve">Fundacja Gospodarcza </t>
  </si>
  <si>
    <t>Pomorskie Miasteczko Zawodów</t>
  </si>
  <si>
    <t>Biuro Prezydenta</t>
  </si>
  <si>
    <t>Stowarzyszenie OVUM</t>
  </si>
  <si>
    <t>Biuro Porad Obywatelskich</t>
  </si>
  <si>
    <t>Wydział Edukacji</t>
  </si>
  <si>
    <t>Granty - Towarzystwo Wspierania Inicjatyw Turystycznych i Rozwoju Młodych Talentów "Talent"</t>
  </si>
  <si>
    <t>Młoda Informatyczna Gdynia</t>
  </si>
  <si>
    <t>Bałtycka Olimpiada Informatyczna</t>
  </si>
  <si>
    <t>Granty - Stowarzyszenie Centrum Współpracy Młodzieży</t>
  </si>
  <si>
    <t>Wspieranie międzynarodowych staży i wymian</t>
  </si>
  <si>
    <t>Wydział Zdrowia</t>
  </si>
  <si>
    <t>Gdyńskie Stowarzyszenie Integracyjne „PROMYK”</t>
  </si>
  <si>
    <t>Prowadzenie świetlicy socjoterapeutycznej  (ul. Maciejewicza 11)</t>
  </si>
  <si>
    <t>GOSiR</t>
  </si>
  <si>
    <t>Kluby sportowe</t>
  </si>
  <si>
    <t>kluby sportowe, uczniowskie kluby sportowe, stowarzyszenia kultury fizycznej - na szkolenia grup młodzieżowych oraz udział w imprezach sportowych</t>
  </si>
  <si>
    <t xml:space="preserve">Związek Młodzieży Chrześcijańskiej Polska YMCA </t>
  </si>
  <si>
    <t>Stowarzyszenie Abstynentów GDYNIA Gdyńskie Abstynenckie Koło Rekreacyjno-Sportowe PROFIT</t>
  </si>
  <si>
    <t>Gdyńska Abstynencka Liga Piłki Nożnej</t>
  </si>
  <si>
    <t>Gry sportowe jako forma wspierania abstynenji.." i udział w VII Kociewskiej Spartakiadzie Klubów i Ruchów Trzeźwościowych</t>
  </si>
  <si>
    <t>Ucznowski Klub Sporowy "Cisowa"</t>
  </si>
  <si>
    <t>"Zajęcia i turnieje sportowo - rekreacyjne …."</t>
  </si>
  <si>
    <t>Ucznowski Klub Sporowy "Galeon"</t>
  </si>
  <si>
    <t>"Judo jako sport pożytecznym sposobem spędzania czasu…."</t>
  </si>
  <si>
    <t>Klub Kolarski TREK</t>
  </si>
  <si>
    <t>"Przezwyciężyć słabość - kolarstwo jako wsparcie w profilaktyce uzależnień"</t>
  </si>
  <si>
    <t xml:space="preserve">Granty - Zw. Harcerstwa Polskiego </t>
  </si>
  <si>
    <t>Profilaktyka uzależnień poprzez atrakcyjność działań gdyńskich hufców ZHR w 2008r.</t>
  </si>
  <si>
    <t>MOPS</t>
  </si>
  <si>
    <t>Prowadzenie schroniska dla bezdomnych uzależnionych od alkoholu przez Chrześcijańskie Stow. Dobroczynne</t>
  </si>
  <si>
    <t>Stow. Społeczna Edukacja NON-STOP</t>
  </si>
  <si>
    <t>Prowadzenie świetlicy socjoterapeutycznej (Żeglarzy 5)</t>
  </si>
  <si>
    <t>Stowarzyszenie Animatorów Zdrowia Psychicznego ZIELONA MYŚL</t>
  </si>
  <si>
    <t>Prowadzenie świetlicy socjoterapeutycznej w Gdyni przy ul. Cylkowskiego 5 w SP 34</t>
  </si>
  <si>
    <t>Stowarzyszenie na rzecz Dzieci i Młodzieży "Vitawa"</t>
  </si>
  <si>
    <t>Prowadzenie świetlicy socjoterapeutycznej w Gdyni przy ul. Chwarznieńskiej 2</t>
  </si>
  <si>
    <t>Prowadzenie świetlicy socjoterapeutycznej w Gdyni przy ul. Wiczlińskiej 93</t>
  </si>
  <si>
    <t>Prowadzenie punktu konsultacyjnego</t>
  </si>
  <si>
    <t>Stowarzyszenie na rzecz Wspierania i Rozwoju Rodziny "PERSPEKTYWA"</t>
  </si>
  <si>
    <t>Prowadzenie świetlicy socjoterapeutycznej w Gdyni przy ul. Chabrowej 43 przy SP 16</t>
  </si>
  <si>
    <t>Prowadzenie świetlicy socjoterapeutycznej w Gdyni przy ul. Cechowej 22 przy SP 6</t>
  </si>
  <si>
    <t>Gdyńskie Stowarzyszenie FAMILIA</t>
  </si>
  <si>
    <t>Prowadzenie świetlicy socjoterapeutycznej w Gdyni przy ul. Morskiej 89</t>
  </si>
  <si>
    <t>Stowarzyszenie na rzecz Wspierania Rodzin "Otwarte Drzwi"</t>
  </si>
  <si>
    <t xml:space="preserve">Prowadzenie świetlicy socjoterapeutycznej w Gdyni przy ul. Abrahama 82 </t>
  </si>
  <si>
    <t xml:space="preserve">Prowadzenie świetlicy socjoterapeutycznej w Gdyni przy ul. Nagietkowej 73              </t>
  </si>
  <si>
    <t>Stowarzyszenie RAZEM</t>
  </si>
  <si>
    <t>Prowadzenie świetlicy socjoterapeutycznej w Gdyni przy ul. Leszczynki 177</t>
  </si>
  <si>
    <t>Stowarzyszenie Regionalne Centrum Wsparcia Społecznego</t>
  </si>
  <si>
    <t>Prowadzenie świetlicy socjoterapeutycznej w Gdyni przy ul. Portowa 2</t>
  </si>
  <si>
    <t xml:space="preserve">Prowadzenie świetlicy socjoterapeutycznej w Gdyni przy ul. L.Staffa 10 w Zespole Szkół Nr 10 </t>
  </si>
  <si>
    <t>Towarzystwo Profilaktyki Środowiskowej "MROWISKO"</t>
  </si>
  <si>
    <t>Prowadzenie świetlicy socjoterapeutycznej w Gdyni przy ul. Opata Hackiego 17</t>
  </si>
  <si>
    <t>Prowadzenie świetlicy socjoterapeutycznej w Gdyni przy ul. Płk.Dąbka 52</t>
  </si>
  <si>
    <t>Towarzystwo Przyjaciół Dzieci</t>
  </si>
  <si>
    <t>Prowadzenie klubu młodzieżowegoj w dzielnicy Działki Leśne</t>
  </si>
  <si>
    <t>Środki nierozdysponowane</t>
  </si>
  <si>
    <t>Parafia p.w.Św.Judy Apostoła</t>
  </si>
  <si>
    <t>Prowadzenie świetlicy socjoterapeutycznej w Gdyni przy ul. Unruga 150</t>
  </si>
  <si>
    <t>Granty - Fundacja Gdyński Most Nadziei</t>
  </si>
  <si>
    <t>Profilaktyka onkologiczna - Akademia walki z rakiem</t>
  </si>
  <si>
    <t>Gdańskie Stowarzyszenie Pomocy Osobom z Chorobą Alzheimera</t>
  </si>
  <si>
    <t>Grupy wsparcia i rehabilitacja</t>
  </si>
  <si>
    <t>Sam. Ref. Ds. Osób Niepełnosprawnych</t>
  </si>
  <si>
    <t>Polski Związek Niewidomych</t>
  </si>
  <si>
    <t>Polskie Stowarzyszenie na rzecz Osób z Upośledzeniem Umysłowym</t>
  </si>
  <si>
    <t>Prowadzenie Ośrodka Wczesnej Interwencji</t>
  </si>
  <si>
    <t>Stowarzyszenie Hospicjum Św. Wawrzyńca</t>
  </si>
  <si>
    <t>Opieka paliatywna</t>
  </si>
  <si>
    <t>Domowa opieka nad terminalnie chorymi</t>
  </si>
  <si>
    <t>Polskie Towarzystwo Stwardnienia Rozsianego "SCLEROSIS MULTIPLEX"</t>
  </si>
  <si>
    <t>"Ochrona zdrowia i edukacja zdrowotna w warunkach domowych dla przewlekle chorych na SM</t>
  </si>
  <si>
    <t>Stowarzyszenie Pomocy Dzieciom z Nadpobudliwością Psychoruchową i ich Rodzinom POMOST</t>
  </si>
  <si>
    <t>Wspieranie rodzin dzieci z nadpobudliwością psychoruchową (ADHD)</t>
  </si>
  <si>
    <t>Stowarzyszenie Serce Sercom</t>
  </si>
  <si>
    <t>CARITAS Archidiecezji Gdańskiej</t>
  </si>
  <si>
    <t>"Być razem"</t>
  </si>
  <si>
    <t>Prowadzenie placówki rodzinnej</t>
  </si>
  <si>
    <t>Stowarzyszenie Integracyjne PROMYK</t>
  </si>
  <si>
    <t>Prowadzenie Ośrodka Adaptacyjnego dla Dzieci i Młodzieży Niepełnosprawnej</t>
  </si>
  <si>
    <t>Pomorskie Centrum Pomocy Bliźniemu</t>
  </si>
  <si>
    <t>Prowadzenie noclegowni dla bezdomnych mężczyzn</t>
  </si>
  <si>
    <t xml:space="preserve">Prowadzenie schroniska dla bezdomnych </t>
  </si>
  <si>
    <t>Stowarzyszenie AGAPE</t>
  </si>
  <si>
    <t>Prowadzenie schroniska z funkcją interwencyjnego punktu noclegowego dla osób w stanie nietrzeźwości</t>
  </si>
  <si>
    <t>Ośrodek Interwencji Kryzysowej</t>
  </si>
  <si>
    <t>Fundacja "Niesiemy pomoc"</t>
  </si>
  <si>
    <t>Świadczenie usług opiekuńczych</t>
  </si>
  <si>
    <t>Polski Czerwony Krzyż</t>
  </si>
  <si>
    <t>Zapewnienie specjalistycznych usług opiekuńczych osobom chorym psychicznie na terenie miasta Gdynia ZLECONE</t>
  </si>
  <si>
    <t>Zapewnienie specjalistycznych usług opiekuńczych osobom chorym psychicznie na terenie miasta Gdynia</t>
  </si>
  <si>
    <t>Ruch Obrony Życia Poczętego GAUDIUM VITAE</t>
  </si>
  <si>
    <t>"Samotne Matki"</t>
  </si>
  <si>
    <t>Stowarzyszenie Penitencjarne PATRONAT</t>
  </si>
  <si>
    <t>Pomoc osobom zwalnianym z więzienia i ich rodzinom</t>
  </si>
  <si>
    <t>Towarzystwo Pomocy Brata Św. Alberta</t>
  </si>
  <si>
    <t>Wspieranie ubogich mieszkańców Gdyni</t>
  </si>
  <si>
    <t>Polski Komitet Pomocy Społecznej</t>
  </si>
  <si>
    <t>Fundacja PATMOS</t>
  </si>
  <si>
    <t>"Bądźmy zdrowi razem" wspólna rehabilitacja dzieci</t>
  </si>
  <si>
    <t>Fundacja Ochrony praw Dziecka</t>
  </si>
  <si>
    <t>Ośrodek Rehabilitacji "Wyrównywanie szans"</t>
  </si>
  <si>
    <t>Samodzielny Referat do spraw Osób Niepełnosprawnych</t>
  </si>
  <si>
    <t>Stowarzyszenie Pomocy Osobom Autystycznym w Gdańsku</t>
  </si>
  <si>
    <t>Program aktywizacji społecznej i zawodowej dorosłych osób z autyzmem</t>
  </si>
  <si>
    <t>Edukacja opiekunów</t>
  </si>
  <si>
    <t>Klub Sportowy Niepełnosprawnych START</t>
  </si>
  <si>
    <t>Sport osób niepełnosprawnych</t>
  </si>
  <si>
    <t>Gdyńskie Stowarzyszenie Integracyjne „Promyk”</t>
  </si>
  <si>
    <t>Spływ kajakowy dla młodzieży niepełnosprawnej - rozwijamy się przez uprawianie turystyki</t>
  </si>
  <si>
    <t>Nie jesteś sam – program wsparcia osób niepełnosprawnych i członków ich rodzin</t>
  </si>
  <si>
    <t>Familiada - VI turniej rodzin</t>
  </si>
  <si>
    <t>VI Ogólnopolska Spartakiada Osób Niepełnosprawnch</t>
  </si>
  <si>
    <t>Gdyńskie Stowarzyszenie Osób Niesłyszących ich Rodzin i Przyjaciół EFFETHA</t>
  </si>
  <si>
    <t>Wyrównywanie szans rozwoju dzieci z rodzin głuchoniemych, dzieci niedosłyszących i niesłyszących</t>
  </si>
  <si>
    <t>Pomoc asystenta skierowana do osób niepełnosprawnych</t>
  </si>
  <si>
    <t>Prowadzenie Gdyńskiego Centrum dla Osób Niesłyszących i Niedosłyszacych</t>
  </si>
  <si>
    <t>Polskie Stowarzyszenie na Rzecz Osób z Upośledzeniem Umysłowym Koło w Gdyni</t>
  </si>
  <si>
    <t>Prowadzenie wczesnej intterwencji dla dzieci w wieku 0 - 2 lata</t>
  </si>
  <si>
    <t>Kontynuacja programu „Nie jesteś sam” wspomaganie rozwoju dzieci w wieku szkolnym niepełnosprawnych intelektualnie i z innymi dysfunkcjami rozwojowymi</t>
  </si>
  <si>
    <t>Teatr Biuro Rzeczy Osobistych - uczestnictwo w kulturze formą aktywizacji zawodowej i społecznej osób niepełnosprawnych</t>
  </si>
  <si>
    <t>Polskie Towarzystwo Laryngektomowanych</t>
  </si>
  <si>
    <t>Prowadzenie aktywizacji społecznej osób po amputacji krtani</t>
  </si>
  <si>
    <t>Polskie Towarzystwo Stwardnienie Rozsianego Oddz. Woj. W Gdańsku</t>
  </si>
  <si>
    <t>Utrzymanie sprawności fizycznej osób chorych na stwardnienie rozsiane</t>
  </si>
  <si>
    <t>Warsztaty terapii zajęciowej</t>
  </si>
  <si>
    <t>Wspieranie pschologiczne chorych na SM</t>
  </si>
  <si>
    <t>"Razem w plenerze" pobudzanie aktywności chorych na SM</t>
  </si>
  <si>
    <t>Integracja chorych na SM</t>
  </si>
  <si>
    <t>Spacer po zdrowie wśród chorych na SM</t>
  </si>
  <si>
    <t>Polskie Stowarzyszenie na rzecz Osób z Upośledzeniem Umysłowym - Koło w Gdyni</t>
  </si>
  <si>
    <t>Pomorskie Stowarzyszenie Stomijne</t>
  </si>
  <si>
    <t>Wyjazd integracyjno – szkoleniowy dla osób niepełnosprawnych i ich opiekunów</t>
  </si>
  <si>
    <t>Stowarzyszenie Amazonek Gdyńskich</t>
  </si>
  <si>
    <t>Zachowanie i utrzymanie sprawności po leczeniu raka piersi</t>
  </si>
  <si>
    <t>Stowarzyszenie Turystyki Bez Barier</t>
  </si>
  <si>
    <t>Kaszubskie spotkania dla osób niepełnosprawnych</t>
  </si>
  <si>
    <t>Stowarzyszenie Chorych na Chorobę Parkinsona i ich Rodzin</t>
  </si>
  <si>
    <t>Rehabilitacja grupowa</t>
  </si>
  <si>
    <t>Stowarzyszenie na rzecz osób z kryzysami psychicznymi „PRZYJAZNA DŁOŃ”</t>
  </si>
  <si>
    <t>„Sobotnie zajęcia klubowe”</t>
  </si>
  <si>
    <t>Stowarzyszenie Pomocy Osobom Niepełnosprawnym SPON</t>
  </si>
  <si>
    <t>Poprawa sprawności fizycznej i psychicznej osób niepełnosprawnych</t>
  </si>
  <si>
    <t>Uczniowski Klub Sportowy ORLIK</t>
  </si>
  <si>
    <t>Wszechstonne wspomaganie rozwoju dzieci  w wieku przedszkolnym i szkolnym z dysfunkcjami psychoruchowymi</t>
  </si>
  <si>
    <t>Polski Związek Głuchych Oddział Pomorski</t>
  </si>
  <si>
    <t>X Zlot Osob Niepełnosprawnych z okazji Międznarodowego Dnia Głuchego</t>
  </si>
  <si>
    <t>Związek Inwalidów Wojennych RP Zarząd Oddziału w Gdyni</t>
  </si>
  <si>
    <t xml:space="preserve">Pomoc osobom niepełnosprawnym i Integracja środowiska osób niepełnosprawnych zrzeszonych w Związku Inwalidów Wojennych RP </t>
  </si>
  <si>
    <t>Stowarzyszenie Niepełnosprawnych</t>
  </si>
  <si>
    <t>Prowadzenie Klubu Integracjnego przy SM im. C.K. Norwida</t>
  </si>
  <si>
    <t>"Centrum Informacji i RehabilitacjiOsób Niewidomych i Niedowidzących w Gdyni"</t>
  </si>
  <si>
    <t>Wspieranie samotnych matek i rodzin ubogich</t>
  </si>
  <si>
    <t>CAS</t>
  </si>
  <si>
    <t>Fyndacja Senectus</t>
  </si>
  <si>
    <t>Polskie Towarzystwo Turystyczno - Krajoznawcze Zarząd i Oddziału Marynarki Wojennej</t>
  </si>
  <si>
    <t>Klub Seniora "ISKIERKA"</t>
  </si>
  <si>
    <t>Klub Seniora "U Szymona" przy parafii św Michała Archanioła</t>
  </si>
  <si>
    <t>Spółdzielnia Socjalna "50+"</t>
  </si>
  <si>
    <t>Towarzystwo Krzewienia Kultury Fizycznej Ognisko "Gdynianka"</t>
  </si>
  <si>
    <t>Polski Komitet Pomocy Społecznej - Zarząd Pomorski</t>
  </si>
  <si>
    <t>Polski Związek Emerytów, Rencistów i Inwalidów</t>
  </si>
  <si>
    <t>Akademicki Inkubator Przedsiębiorczości</t>
  </si>
  <si>
    <t>Grupa Pływacka  Gdynia Masters</t>
  </si>
  <si>
    <t>Stowarzyszenie Lokalna Organizacja Turystyczna Gdynia</t>
  </si>
  <si>
    <t>Klub Seniora przy Parafii Św. Antoniego Boboli</t>
  </si>
  <si>
    <t>Granty - Stow. Wspomagania Rozwoju Dzieci w Wieku Przedszkolnym</t>
  </si>
  <si>
    <t>Organizacja wypoczynku dla dzieci i młodzieży szkolnej</t>
  </si>
  <si>
    <t>Wydział Ochrony Środowiska i Rolnictwa</t>
  </si>
  <si>
    <t>OTOZ "Animals"</t>
  </si>
  <si>
    <t>Utrzymanie schroniska dla zwierząt</t>
  </si>
  <si>
    <t>Wydział Kultury</t>
  </si>
  <si>
    <t>Fundacja "W górach jest wszystko co kocham"</t>
  </si>
  <si>
    <t>Koncert  "W górach jest wszystko co kocham"</t>
  </si>
  <si>
    <t>Gdyńska Orkiestra Symfoniczna, członek Stowarzyszenia Polski Związek Chórów i Orkiestr - Oddział Gdańsk</t>
  </si>
  <si>
    <t>Upowszechnianie kultury muzycznej wśród mieszkańców Gdyni i okolic</t>
  </si>
  <si>
    <t>Polskie Stowarzyszenie Przyjaciół Muzyki Dawnej</t>
  </si>
  <si>
    <r>
      <t>„VI Festiwal Muzyki Dawnej ANIMA MUSICA”</t>
    </r>
  </si>
  <si>
    <t xml:space="preserve">Pomorskie Stowarzyszenie Musica Sacra </t>
  </si>
  <si>
    <t>Gdyński Sezon Chóralny – Cantemus Omnes 2008</t>
  </si>
  <si>
    <r>
      <t>Pomorskie Stowarzyszenie Musica Sacra</t>
    </r>
    <r>
      <rPr>
        <sz val="9"/>
        <rFont val="Tahoma"/>
        <family val="2"/>
      </rPr>
      <t xml:space="preserve"> </t>
    </r>
  </si>
  <si>
    <t>Koncerty Muzyki Organowej i Kameralnej – kontynuacja cyklu</t>
  </si>
  <si>
    <t>Spotkania w muzeum 2008 – Na Morskich Szlakach Europy</t>
  </si>
  <si>
    <t>Stowarzyszenie "A KUKU SZTUKA"</t>
  </si>
  <si>
    <t>Transvizualia:festiwal form audio-vizualnych</t>
  </si>
  <si>
    <t>Stowarzyszenie "Ruch dla Gdyni"</t>
  </si>
  <si>
    <t xml:space="preserve">„Organizacja finału VIII edycji konkursu wiedzy o mieście 
pt. „Gdynia – nasza mała ojczyzna” </t>
  </si>
  <si>
    <t>Towarzystwo Miłośników Gdyni</t>
  </si>
  <si>
    <t>Wystawy i warsztaty plastyczne oraz wykłady z dziedziny historii sztuki</t>
  </si>
  <si>
    <t>Prelekcje i wykłady o starej Gdyni w ramach akcji „Ocalić od zapomnienia”</t>
  </si>
  <si>
    <t xml:space="preserve">„Wydanie 20 numeru Rocznika Gdyńskiego” </t>
  </si>
  <si>
    <t xml:space="preserve">„Scena 138 – Edukacyjny projekt teatralny” </t>
  </si>
  <si>
    <t>Zrzeszenie Kaszubsko- Pomorskie</t>
  </si>
  <si>
    <t>Działalność Ośrodka Kultury Kaszybsko - Pomorskiej w Gdyni</t>
  </si>
  <si>
    <t>Wydawanie czasopisma  „Gdińsko Kleka”</t>
  </si>
  <si>
    <t>Kultywowanie pieśni i tańców kaszubskich poprzez działalność  Zespołu Pieśni i Tańca "Gdynia"</t>
  </si>
  <si>
    <t>Wzbogacenie księgozbioru ośrodka kultury kaszubskiej</t>
  </si>
  <si>
    <t>Kaszubskie warsztaty literackie</t>
  </si>
  <si>
    <t>Kultywowanie kultury kaszubskiej poprzez działalność Chóru Męskiego „Dzwon Kaszubski”</t>
  </si>
  <si>
    <t>Stowarzyszenie "Concertino"</t>
  </si>
  <si>
    <t>"Gdyńskie Impresje Muzyczne"</t>
  </si>
  <si>
    <r>
      <t>Stowarzyszenie Franciszkańskie Centrum Kultury</t>
    </r>
    <r>
      <rPr>
        <i/>
        <sz val="9"/>
        <rFont val="Tahoma"/>
        <family val="2"/>
      </rPr>
      <t xml:space="preserve"> </t>
    </r>
  </si>
  <si>
    <t xml:space="preserve">Chór mieszany – muzyczna wizytówka Gdyni </t>
  </si>
  <si>
    <t>Stowarzyszenie Franciszkańskie Centrum Kultury</t>
  </si>
  <si>
    <t xml:space="preserve">Projekt teatralny – spektakl pt. "Morawagin żywot idioty"             </t>
  </si>
  <si>
    <r>
      <t>Stowarzyszenie Inicjatyw Artystycznych</t>
    </r>
    <r>
      <rPr>
        <sz val="9"/>
        <rFont val="Tahoma"/>
        <family val="2"/>
      </rPr>
      <t xml:space="preserve"> </t>
    </r>
  </si>
  <si>
    <t xml:space="preserve"> Festiwal Sztuki Aktorskiej - Dwaj Panowie J   </t>
  </si>
  <si>
    <r>
      <t>Stowarzyszenie Popierania Przemysłu Ludowego</t>
    </r>
    <r>
      <rPr>
        <sz val="9"/>
        <rFont val="Tahoma"/>
        <family val="2"/>
      </rPr>
      <t xml:space="preserve"> </t>
    </r>
  </si>
  <si>
    <t xml:space="preserve">Galeria Malarze Gdyni - </t>
  </si>
  <si>
    <t xml:space="preserve"> Fotoplastikon Gdyński - elektroniczna biblioteka ilustracji -   </t>
  </si>
  <si>
    <t>Stowarzyszenie Promocji Artystów Wybrzeża ERA ART.</t>
  </si>
  <si>
    <t>I Biennale Grafiki Cyfrowej Gdynia 2008</t>
  </si>
  <si>
    <t>Związek Młodzieży Chrześcijańskiej Polska YMCA – Ognisko Gdynia, stowarzyszenie</t>
  </si>
  <si>
    <t>Harcerski film paradokumentalny "Gdyńscy harcerze podczas II wojny światowej"</t>
  </si>
  <si>
    <t>RAZEM</t>
  </si>
  <si>
    <t>% wyk.</t>
  </si>
  <si>
    <t>Prowadzenie wczesnej intterwencji dla dzieci w wieku 3 - 7 lat</t>
  </si>
  <si>
    <t>Uśmiech Seniora</t>
  </si>
  <si>
    <t>Get Together-angielski dla seniorów</t>
  </si>
  <si>
    <t>Studium Ruchowe dla Seniorów, Żyj z pasją, Studium Artystyczne dla Seniorów, Seniorzy w Nadmorskiej Krainie, Działalność Gdyńskiego Uniwersytetu Trzeciego Wieku</t>
  </si>
  <si>
    <t>Spływ kajakowy</t>
  </si>
  <si>
    <t>Działalność Klubu Seniora Iskiera</t>
  </si>
  <si>
    <t>Imprezy kulturalne, wyjazdy rekreacyjne oraz spotkania okolicznościowe</t>
  </si>
  <si>
    <t>Spotkanie integracyjne</t>
  </si>
  <si>
    <t>Integracja seniorów nad jeziorem, Działalność Klubu Seniora Iskierka</t>
  </si>
  <si>
    <t>Wycieczki dla seniorów Gdyni, Rehabilitacja dla Seniorów Gdyni, Prowadzenie Klubów Seniora</t>
  </si>
  <si>
    <t>Skarby Pomorza dla osób satrszych 2008, Piechuerem jestem-szlakami turystycznymi TPK i nie tylko-2008</t>
  </si>
  <si>
    <t>Rechabilitacja ruchowa dla seniorów Wędrówki po Ziemi Pomorskiej 16 jednodniowych wycieczek, Spotkanie integracyjne</t>
  </si>
  <si>
    <t>Chodź z nami z kijkami</t>
  </si>
  <si>
    <t>Organizacja zdrowego i sportowego trybu życia seniora-Gdynia55+</t>
  </si>
  <si>
    <t>Wyjazd wspierający dla osób po leczeniu raka piersi-Częstochowa, Wadowice, Kalwaria Zebrzydowska</t>
  </si>
  <si>
    <t>Gimnastyka, profilaktyczno-zdrowotna dla kobiet Grupa Senior</t>
  </si>
  <si>
    <t>Zyjemy obok siebie, więc żyjmy razem</t>
  </si>
  <si>
    <t xml:space="preserve">Spotkanie integracyjne, imprezy kulturalne, teatr, kino, wycieczki, zabawy, uroczystości dla jubilatów od 75r </t>
  </si>
  <si>
    <t>Prewencja wtórna dla pacjentów po ostrych incydentach sercowo-naczyniowych</t>
  </si>
  <si>
    <t>Wykonanie wydatków na realizację zadań własnych gminy przez organizacje prowadzące działalność pożytku publicznego za 2008 rok</t>
  </si>
  <si>
    <t>załącznik nr 15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</si>
</sst>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d/mm/yy\ h:mm\ AM/PM"/>
    <numFmt numFmtId="165" formatCode="d/m/yyyy"/>
    <numFmt numFmtId="166" formatCode="0.0%"/>
  </numFmts>
  <fonts count="9">
    <font>
      <sz val="8"/>
      <name val="Arial"/>
      <family val="0"/>
    </font>
    <font>
      <sz val="10"/>
      <name val="Times New Roman"/>
      <family val="1"/>
    </font>
    <font>
      <sz val="9"/>
      <name val="Tahoma"/>
      <family val="2"/>
    </font>
    <font>
      <i/>
      <sz val="9"/>
      <name val="Tahoma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9"/>
      <name val="Times New Roman CE"/>
      <family val="1"/>
    </font>
    <font>
      <sz val="9"/>
      <name val="Times New Roman CE"/>
      <family val="1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166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 quotePrefix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6" fillId="0" borderId="1" xfId="18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3" fontId="7" fillId="0" borderId="1" xfId="18" applyNumberFormat="1" applyFont="1" applyFill="1" applyBorder="1" applyAlignment="1">
      <alignment horizontal="right" vertical="center"/>
    </xf>
    <xf numFmtId="3" fontId="7" fillId="0" borderId="1" xfId="18" applyNumberFormat="1" applyFont="1" applyFill="1" applyBorder="1" applyAlignment="1">
      <alignment vertical="center"/>
    </xf>
    <xf numFmtId="166" fontId="7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horizontal="right" vertical="center"/>
    </xf>
    <xf numFmtId="3" fontId="7" fillId="0" borderId="1" xfId="0" applyNumberFormat="1" applyFont="1" applyFill="1" applyBorder="1" applyAlignment="1">
      <alignment horizontal="right" vertical="center" wrapText="1"/>
    </xf>
    <xf numFmtId="3" fontId="7" fillId="0" borderId="1" xfId="18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wrapText="1"/>
    </xf>
    <xf numFmtId="3" fontId="7" fillId="0" borderId="1" xfId="0" applyNumberFormat="1" applyFont="1" applyFill="1" applyBorder="1" applyAlignment="1">
      <alignment/>
    </xf>
    <xf numFmtId="0" fontId="8" fillId="0" borderId="1" xfId="0" applyFont="1" applyBorder="1" applyAlignment="1">
      <alignment/>
    </xf>
    <xf numFmtId="3" fontId="8" fillId="0" borderId="1" xfId="0" applyNumberFormat="1" applyFont="1" applyBorder="1" applyAlignment="1">
      <alignment/>
    </xf>
    <xf numFmtId="3" fontId="8" fillId="0" borderId="1" xfId="0" applyNumberFormat="1" applyFont="1" applyFill="1" applyBorder="1" applyAlignment="1">
      <alignment/>
    </xf>
    <xf numFmtId="166" fontId="0" fillId="0" borderId="0" xfId="0" applyNumberFormat="1" applyAlignment="1">
      <alignment horizontal="right"/>
    </xf>
    <xf numFmtId="0" fontId="5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8"/>
  <sheetViews>
    <sheetView tabSelected="1" workbookViewId="0" topLeftCell="A1">
      <selection activeCell="I1" sqref="I1"/>
    </sheetView>
  </sheetViews>
  <sheetFormatPr defaultColWidth="9.33203125" defaultRowHeight="11.25"/>
  <cols>
    <col min="1" max="1" width="4.16015625" style="0" bestFit="1" customWidth="1"/>
    <col min="2" max="2" width="7.16015625" style="0" bestFit="1" customWidth="1"/>
    <col min="3" max="3" width="5.16015625" style="0" bestFit="1" customWidth="1"/>
    <col min="4" max="4" width="17.33203125" style="0" customWidth="1"/>
    <col min="5" max="5" width="26.33203125" style="0" customWidth="1"/>
    <col min="6" max="6" width="29.33203125" style="0" customWidth="1"/>
    <col min="7" max="7" width="11.16015625" style="0" customWidth="1"/>
    <col min="8" max="8" width="11.66015625" style="6" bestFit="1" customWidth="1"/>
    <col min="9" max="9" width="7.83203125" style="3" customWidth="1"/>
  </cols>
  <sheetData>
    <row r="1" ht="11.25">
      <c r="I1" s="30" t="s">
        <v>246</v>
      </c>
    </row>
    <row r="2" spans="1:9" ht="35.25" customHeight="1">
      <c r="A2" s="31" t="s">
        <v>245</v>
      </c>
      <c r="B2" s="31"/>
      <c r="C2" s="31"/>
      <c r="D2" s="31"/>
      <c r="E2" s="31"/>
      <c r="F2" s="31"/>
      <c r="G2" s="31"/>
      <c r="H2" s="31"/>
      <c r="I2" s="31"/>
    </row>
    <row r="3" ht="5.25" customHeight="1"/>
    <row r="4" spans="1:9" ht="24">
      <c r="A4" s="7" t="s">
        <v>0</v>
      </c>
      <c r="B4" s="8" t="s">
        <v>1</v>
      </c>
      <c r="C4" s="8" t="s">
        <v>2</v>
      </c>
      <c r="D4" s="9" t="s">
        <v>3</v>
      </c>
      <c r="E4" s="10" t="s">
        <v>4</v>
      </c>
      <c r="F4" s="11" t="s">
        <v>5</v>
      </c>
      <c r="G4" s="12" t="s">
        <v>6</v>
      </c>
      <c r="H4" s="12" t="s">
        <v>7</v>
      </c>
      <c r="I4" s="13" t="s">
        <v>225</v>
      </c>
    </row>
    <row r="5" spans="1:9" ht="24">
      <c r="A5" s="14">
        <v>710</v>
      </c>
      <c r="B5" s="14">
        <v>71095</v>
      </c>
      <c r="C5" s="14">
        <v>2810</v>
      </c>
      <c r="D5" s="15" t="s">
        <v>8</v>
      </c>
      <c r="E5" s="15" t="s">
        <v>9</v>
      </c>
      <c r="F5" s="15" t="s">
        <v>10</v>
      </c>
      <c r="G5" s="16">
        <f>50000+20000</f>
        <v>70000</v>
      </c>
      <c r="H5" s="17">
        <v>70000</v>
      </c>
      <c r="I5" s="18">
        <f>H5/G5</f>
        <v>1</v>
      </c>
    </row>
    <row r="6" spans="1:9" ht="12">
      <c r="A6" s="14">
        <v>710</v>
      </c>
      <c r="B6" s="14">
        <v>71095</v>
      </c>
      <c r="C6" s="14">
        <v>2820</v>
      </c>
      <c r="D6" s="15" t="s">
        <v>11</v>
      </c>
      <c r="E6" s="15" t="s">
        <v>12</v>
      </c>
      <c r="F6" s="15" t="s">
        <v>13</v>
      </c>
      <c r="G6" s="16">
        <v>80000</v>
      </c>
      <c r="H6" s="17">
        <v>80000</v>
      </c>
      <c r="I6" s="18">
        <f aca="true" t="shared" si="0" ref="I6:I69">H6/G6</f>
        <v>1</v>
      </c>
    </row>
    <row r="7" spans="1:9" ht="48">
      <c r="A7" s="14">
        <v>801</v>
      </c>
      <c r="B7" s="14">
        <v>80195</v>
      </c>
      <c r="C7" s="14">
        <v>2820</v>
      </c>
      <c r="D7" s="15" t="s">
        <v>14</v>
      </c>
      <c r="E7" s="15" t="s">
        <v>15</v>
      </c>
      <c r="F7" s="15" t="s">
        <v>16</v>
      </c>
      <c r="G7" s="16">
        <f>104000+70000</f>
        <v>174000</v>
      </c>
      <c r="H7" s="16">
        <f>104000+70000</f>
        <v>174000</v>
      </c>
      <c r="I7" s="18">
        <f t="shared" si="0"/>
        <v>1</v>
      </c>
    </row>
    <row r="8" spans="1:9" ht="48">
      <c r="A8" s="14">
        <v>801</v>
      </c>
      <c r="B8" s="14">
        <v>80195</v>
      </c>
      <c r="C8" s="14">
        <v>2820</v>
      </c>
      <c r="D8" s="15" t="s">
        <v>14</v>
      </c>
      <c r="E8" s="15" t="s">
        <v>15</v>
      </c>
      <c r="F8" s="15" t="s">
        <v>17</v>
      </c>
      <c r="G8" s="16">
        <v>150000</v>
      </c>
      <c r="H8" s="16">
        <v>150000</v>
      </c>
      <c r="I8" s="18">
        <f t="shared" si="0"/>
        <v>1</v>
      </c>
    </row>
    <row r="9" spans="1:9" ht="36">
      <c r="A9" s="14">
        <v>801</v>
      </c>
      <c r="B9" s="14">
        <v>80195</v>
      </c>
      <c r="C9" s="14">
        <v>2820</v>
      </c>
      <c r="D9" s="15" t="s">
        <v>11</v>
      </c>
      <c r="E9" s="15" t="s">
        <v>18</v>
      </c>
      <c r="F9" s="15" t="s">
        <v>19</v>
      </c>
      <c r="G9" s="16">
        <v>80000</v>
      </c>
      <c r="H9" s="17">
        <v>80000</v>
      </c>
      <c r="I9" s="18">
        <f t="shared" si="0"/>
        <v>1</v>
      </c>
    </row>
    <row r="10" spans="1:9" ht="36">
      <c r="A10" s="14">
        <v>851</v>
      </c>
      <c r="B10" s="14">
        <v>85154</v>
      </c>
      <c r="C10" s="14">
        <v>2820</v>
      </c>
      <c r="D10" s="15" t="s">
        <v>20</v>
      </c>
      <c r="E10" s="15" t="s">
        <v>21</v>
      </c>
      <c r="F10" s="19" t="s">
        <v>22</v>
      </c>
      <c r="G10" s="20">
        <v>66028</v>
      </c>
      <c r="H10" s="17">
        <v>66028</v>
      </c>
      <c r="I10" s="18">
        <f t="shared" si="0"/>
        <v>1</v>
      </c>
    </row>
    <row r="11" spans="1:9" ht="60">
      <c r="A11" s="14">
        <v>851</v>
      </c>
      <c r="B11" s="14">
        <v>85154</v>
      </c>
      <c r="C11" s="14">
        <v>2820</v>
      </c>
      <c r="D11" s="15" t="s">
        <v>23</v>
      </c>
      <c r="E11" s="15" t="s">
        <v>24</v>
      </c>
      <c r="F11" s="15" t="s">
        <v>25</v>
      </c>
      <c r="G11" s="16">
        <f>950000+100000+12000</f>
        <v>1062000</v>
      </c>
      <c r="H11" s="17">
        <v>1057581</v>
      </c>
      <c r="I11" s="18">
        <f t="shared" si="0"/>
        <v>0.9958389830508475</v>
      </c>
    </row>
    <row r="12" spans="1:9" ht="60">
      <c r="A12" s="14">
        <v>851</v>
      </c>
      <c r="B12" s="14">
        <v>85154</v>
      </c>
      <c r="C12" s="14">
        <v>2820</v>
      </c>
      <c r="D12" s="15" t="s">
        <v>20</v>
      </c>
      <c r="E12" s="15" t="s">
        <v>27</v>
      </c>
      <c r="F12" s="19" t="s">
        <v>28</v>
      </c>
      <c r="G12" s="20">
        <v>13955</v>
      </c>
      <c r="H12" s="17">
        <v>9487</v>
      </c>
      <c r="I12" s="18">
        <f t="shared" si="0"/>
        <v>0.6798280186313149</v>
      </c>
    </row>
    <row r="13" spans="1:9" ht="60">
      <c r="A13" s="14">
        <v>851</v>
      </c>
      <c r="B13" s="14">
        <v>85154</v>
      </c>
      <c r="C13" s="14">
        <v>2820</v>
      </c>
      <c r="D13" s="15" t="s">
        <v>20</v>
      </c>
      <c r="E13" s="15" t="s">
        <v>27</v>
      </c>
      <c r="F13" s="19" t="s">
        <v>29</v>
      </c>
      <c r="G13" s="20">
        <v>3900</v>
      </c>
      <c r="H13" s="17">
        <v>1900</v>
      </c>
      <c r="I13" s="18">
        <f t="shared" si="0"/>
        <v>0.48717948717948717</v>
      </c>
    </row>
    <row r="14" spans="1:9" ht="24">
      <c r="A14" s="14">
        <v>851</v>
      </c>
      <c r="B14" s="14">
        <v>85154</v>
      </c>
      <c r="C14" s="14">
        <v>2820</v>
      </c>
      <c r="D14" s="15" t="s">
        <v>20</v>
      </c>
      <c r="E14" s="15" t="s">
        <v>30</v>
      </c>
      <c r="F14" s="19" t="s">
        <v>31</v>
      </c>
      <c r="G14" s="20">
        <v>9200</v>
      </c>
      <c r="H14" s="17">
        <v>9200</v>
      </c>
      <c r="I14" s="18">
        <f t="shared" si="0"/>
        <v>1</v>
      </c>
    </row>
    <row r="15" spans="1:9" ht="24">
      <c r="A15" s="14">
        <v>851</v>
      </c>
      <c r="B15" s="14">
        <v>85154</v>
      </c>
      <c r="C15" s="14">
        <v>2820</v>
      </c>
      <c r="D15" s="15" t="s">
        <v>20</v>
      </c>
      <c r="E15" s="15" t="s">
        <v>32</v>
      </c>
      <c r="F15" s="19" t="s">
        <v>33</v>
      </c>
      <c r="G15" s="20">
        <v>9600</v>
      </c>
      <c r="H15" s="17">
        <v>9600</v>
      </c>
      <c r="I15" s="18">
        <f t="shared" si="0"/>
        <v>1</v>
      </c>
    </row>
    <row r="16" spans="1:9" ht="36">
      <c r="A16" s="14">
        <v>851</v>
      </c>
      <c r="B16" s="14">
        <v>85154</v>
      </c>
      <c r="C16" s="14">
        <v>2820</v>
      </c>
      <c r="D16" s="15" t="s">
        <v>20</v>
      </c>
      <c r="E16" s="15" t="s">
        <v>34</v>
      </c>
      <c r="F16" s="19" t="s">
        <v>35</v>
      </c>
      <c r="G16" s="20">
        <v>8880</v>
      </c>
      <c r="H16" s="17">
        <v>8880</v>
      </c>
      <c r="I16" s="18">
        <f t="shared" si="0"/>
        <v>1</v>
      </c>
    </row>
    <row r="17" spans="1:9" ht="36">
      <c r="A17" s="14">
        <v>851</v>
      </c>
      <c r="B17" s="14">
        <v>85154</v>
      </c>
      <c r="C17" s="14">
        <v>2820</v>
      </c>
      <c r="D17" s="15" t="s">
        <v>20</v>
      </c>
      <c r="E17" s="15" t="s">
        <v>36</v>
      </c>
      <c r="F17" s="19" t="s">
        <v>37</v>
      </c>
      <c r="G17" s="16">
        <v>6550</v>
      </c>
      <c r="H17" s="17">
        <v>6550</v>
      </c>
      <c r="I17" s="18">
        <f t="shared" si="0"/>
        <v>1</v>
      </c>
    </row>
    <row r="18" spans="1:9" ht="48">
      <c r="A18" s="14">
        <v>851</v>
      </c>
      <c r="B18" s="14">
        <v>85154</v>
      </c>
      <c r="C18" s="14">
        <v>2820</v>
      </c>
      <c r="D18" s="15" t="s">
        <v>38</v>
      </c>
      <c r="E18" s="15" t="s">
        <v>38</v>
      </c>
      <c r="F18" s="15" t="s">
        <v>39</v>
      </c>
      <c r="G18" s="16">
        <v>200500</v>
      </c>
      <c r="H18" s="17">
        <v>200500</v>
      </c>
      <c r="I18" s="18">
        <f t="shared" si="0"/>
        <v>1</v>
      </c>
    </row>
    <row r="19" spans="1:9" ht="24">
      <c r="A19" s="14">
        <v>851</v>
      </c>
      <c r="B19" s="14">
        <v>85154</v>
      </c>
      <c r="C19" s="14">
        <v>2820</v>
      </c>
      <c r="D19" s="15" t="s">
        <v>20</v>
      </c>
      <c r="E19" s="15" t="s">
        <v>40</v>
      </c>
      <c r="F19" s="19" t="s">
        <v>41</v>
      </c>
      <c r="G19" s="20">
        <v>121188</v>
      </c>
      <c r="H19" s="17">
        <v>121188</v>
      </c>
      <c r="I19" s="18">
        <f t="shared" si="0"/>
        <v>1</v>
      </c>
    </row>
    <row r="20" spans="1:9" ht="36">
      <c r="A20" s="14">
        <v>851</v>
      </c>
      <c r="B20" s="14">
        <v>85154</v>
      </c>
      <c r="C20" s="14">
        <v>2820</v>
      </c>
      <c r="D20" s="15" t="s">
        <v>20</v>
      </c>
      <c r="E20" s="15" t="s">
        <v>42</v>
      </c>
      <c r="F20" s="19" t="s">
        <v>43</v>
      </c>
      <c r="G20" s="20">
        <v>71726</v>
      </c>
      <c r="H20" s="17">
        <v>71726</v>
      </c>
      <c r="I20" s="18">
        <f t="shared" si="0"/>
        <v>1</v>
      </c>
    </row>
    <row r="21" spans="1:9" ht="36">
      <c r="A21" s="14">
        <v>851</v>
      </c>
      <c r="B21" s="14">
        <v>85154</v>
      </c>
      <c r="C21" s="14">
        <v>2820</v>
      </c>
      <c r="D21" s="15" t="s">
        <v>20</v>
      </c>
      <c r="E21" s="15" t="s">
        <v>44</v>
      </c>
      <c r="F21" s="19" t="s">
        <v>45</v>
      </c>
      <c r="G21" s="20">
        <v>105710</v>
      </c>
      <c r="H21" s="17">
        <v>105710</v>
      </c>
      <c r="I21" s="18">
        <f t="shared" si="0"/>
        <v>1</v>
      </c>
    </row>
    <row r="22" spans="1:9" ht="36">
      <c r="A22" s="14">
        <v>851</v>
      </c>
      <c r="B22" s="14">
        <v>85154</v>
      </c>
      <c r="C22" s="14">
        <v>2820</v>
      </c>
      <c r="D22" s="15" t="s">
        <v>20</v>
      </c>
      <c r="E22" s="15" t="s">
        <v>44</v>
      </c>
      <c r="F22" s="19" t="s">
        <v>46</v>
      </c>
      <c r="G22" s="20">
        <v>66028</v>
      </c>
      <c r="H22" s="17">
        <v>66028</v>
      </c>
      <c r="I22" s="18">
        <f t="shared" si="0"/>
        <v>1</v>
      </c>
    </row>
    <row r="23" spans="1:9" s="1" customFormat="1" ht="24">
      <c r="A23" s="14">
        <v>851</v>
      </c>
      <c r="B23" s="14">
        <v>85154</v>
      </c>
      <c r="C23" s="14">
        <v>2820</v>
      </c>
      <c r="D23" s="15" t="s">
        <v>20</v>
      </c>
      <c r="E23" s="15" t="s">
        <v>44</v>
      </c>
      <c r="F23" s="19" t="s">
        <v>47</v>
      </c>
      <c r="G23" s="20">
        <v>20000</v>
      </c>
      <c r="H23" s="17">
        <v>20000</v>
      </c>
      <c r="I23" s="18">
        <f t="shared" si="0"/>
        <v>1</v>
      </c>
    </row>
    <row r="24" spans="1:9" ht="48">
      <c r="A24" s="14">
        <v>851</v>
      </c>
      <c r="B24" s="14">
        <v>85154</v>
      </c>
      <c r="C24" s="14">
        <v>2820</v>
      </c>
      <c r="D24" s="15" t="s">
        <v>20</v>
      </c>
      <c r="E24" s="15" t="s">
        <v>48</v>
      </c>
      <c r="F24" s="19" t="s">
        <v>49</v>
      </c>
      <c r="G24" s="20">
        <f>66000</f>
        <v>66000</v>
      </c>
      <c r="H24" s="17">
        <v>66000</v>
      </c>
      <c r="I24" s="18">
        <f t="shared" si="0"/>
        <v>1</v>
      </c>
    </row>
    <row r="25" spans="1:9" ht="36">
      <c r="A25" s="14">
        <v>851</v>
      </c>
      <c r="B25" s="14">
        <v>85154</v>
      </c>
      <c r="C25" s="14">
        <v>2820</v>
      </c>
      <c r="D25" s="15" t="s">
        <v>20</v>
      </c>
      <c r="E25" s="15" t="s">
        <v>48</v>
      </c>
      <c r="F25" s="19" t="s">
        <v>50</v>
      </c>
      <c r="G25" s="20">
        <f>66000</f>
        <v>66000</v>
      </c>
      <c r="H25" s="17">
        <v>66000</v>
      </c>
      <c r="I25" s="18">
        <f t="shared" si="0"/>
        <v>1</v>
      </c>
    </row>
    <row r="26" spans="1:9" ht="36">
      <c r="A26" s="14">
        <v>851</v>
      </c>
      <c r="B26" s="14">
        <v>85154</v>
      </c>
      <c r="C26" s="14">
        <v>2820</v>
      </c>
      <c r="D26" s="15" t="s">
        <v>20</v>
      </c>
      <c r="E26" s="15" t="s">
        <v>51</v>
      </c>
      <c r="F26" s="19" t="s">
        <v>52</v>
      </c>
      <c r="G26" s="20">
        <v>71600</v>
      </c>
      <c r="H26" s="17">
        <v>71600</v>
      </c>
      <c r="I26" s="18">
        <f t="shared" si="0"/>
        <v>1</v>
      </c>
    </row>
    <row r="27" spans="1:9" ht="36">
      <c r="A27" s="14">
        <v>851</v>
      </c>
      <c r="B27" s="14">
        <v>85154</v>
      </c>
      <c r="C27" s="14">
        <v>2820</v>
      </c>
      <c r="D27" s="15" t="s">
        <v>20</v>
      </c>
      <c r="E27" s="15" t="s">
        <v>53</v>
      </c>
      <c r="F27" s="19" t="s">
        <v>54</v>
      </c>
      <c r="G27" s="20">
        <v>68494</v>
      </c>
      <c r="H27" s="17">
        <v>68494</v>
      </c>
      <c r="I27" s="18">
        <f t="shared" si="0"/>
        <v>1</v>
      </c>
    </row>
    <row r="28" spans="1:9" ht="36">
      <c r="A28" s="14">
        <v>851</v>
      </c>
      <c r="B28" s="14">
        <v>85154</v>
      </c>
      <c r="C28" s="14">
        <v>2820</v>
      </c>
      <c r="D28" s="15" t="s">
        <v>20</v>
      </c>
      <c r="E28" s="15" t="s">
        <v>53</v>
      </c>
      <c r="F28" s="19" t="s">
        <v>55</v>
      </c>
      <c r="G28" s="20">
        <v>64924</v>
      </c>
      <c r="H28" s="17">
        <v>64924</v>
      </c>
      <c r="I28" s="18">
        <f t="shared" si="0"/>
        <v>1</v>
      </c>
    </row>
    <row r="29" spans="1:9" ht="36">
      <c r="A29" s="14">
        <v>851</v>
      </c>
      <c r="B29" s="14">
        <v>85154</v>
      </c>
      <c r="C29" s="14">
        <v>2820</v>
      </c>
      <c r="D29" s="15" t="s">
        <v>20</v>
      </c>
      <c r="E29" s="15" t="s">
        <v>56</v>
      </c>
      <c r="F29" s="15" t="s">
        <v>57</v>
      </c>
      <c r="G29" s="16">
        <v>70350</v>
      </c>
      <c r="H29" s="17">
        <v>70350</v>
      </c>
      <c r="I29" s="18">
        <f t="shared" si="0"/>
        <v>1</v>
      </c>
    </row>
    <row r="30" spans="1:9" ht="36">
      <c r="A30" s="14">
        <v>851</v>
      </c>
      <c r="B30" s="14">
        <v>85154</v>
      </c>
      <c r="C30" s="14">
        <v>2820</v>
      </c>
      <c r="D30" s="15" t="s">
        <v>20</v>
      </c>
      <c r="E30" s="15" t="s">
        <v>58</v>
      </c>
      <c r="F30" s="19" t="s">
        <v>59</v>
      </c>
      <c r="G30" s="20">
        <v>72526</v>
      </c>
      <c r="H30" s="17">
        <v>72526</v>
      </c>
      <c r="I30" s="18">
        <f t="shared" si="0"/>
        <v>1</v>
      </c>
    </row>
    <row r="31" spans="1:9" ht="48">
      <c r="A31" s="14">
        <v>851</v>
      </c>
      <c r="B31" s="14">
        <v>85154</v>
      </c>
      <c r="C31" s="14">
        <v>2820</v>
      </c>
      <c r="D31" s="15" t="s">
        <v>20</v>
      </c>
      <c r="E31" s="15" t="s">
        <v>51</v>
      </c>
      <c r="F31" s="15" t="s">
        <v>60</v>
      </c>
      <c r="G31" s="16">
        <v>66000</v>
      </c>
      <c r="H31" s="17">
        <v>66000</v>
      </c>
      <c r="I31" s="18">
        <f t="shared" si="0"/>
        <v>1</v>
      </c>
    </row>
    <row r="32" spans="1:9" ht="36">
      <c r="A32" s="14">
        <v>851</v>
      </c>
      <c r="B32" s="14">
        <v>85154</v>
      </c>
      <c r="C32" s="14">
        <v>2820</v>
      </c>
      <c r="D32" s="15" t="s">
        <v>20</v>
      </c>
      <c r="E32" s="15" t="s">
        <v>61</v>
      </c>
      <c r="F32" s="19" t="s">
        <v>62</v>
      </c>
      <c r="G32" s="20">
        <v>119990</v>
      </c>
      <c r="H32" s="17">
        <v>119990</v>
      </c>
      <c r="I32" s="18">
        <f t="shared" si="0"/>
        <v>1</v>
      </c>
    </row>
    <row r="33" spans="1:9" ht="36">
      <c r="A33" s="14">
        <v>851</v>
      </c>
      <c r="B33" s="14">
        <v>85154</v>
      </c>
      <c r="C33" s="14">
        <v>2820</v>
      </c>
      <c r="D33" s="15" t="s">
        <v>20</v>
      </c>
      <c r="E33" s="15" t="s">
        <v>61</v>
      </c>
      <c r="F33" s="19" t="s">
        <v>63</v>
      </c>
      <c r="G33" s="20">
        <v>119990</v>
      </c>
      <c r="H33" s="17">
        <v>119990</v>
      </c>
      <c r="I33" s="18">
        <f t="shared" si="0"/>
        <v>1</v>
      </c>
    </row>
    <row r="34" spans="1:9" ht="36">
      <c r="A34" s="14">
        <v>851</v>
      </c>
      <c r="B34" s="14">
        <v>85154</v>
      </c>
      <c r="C34" s="14">
        <v>2820</v>
      </c>
      <c r="D34" s="15" t="s">
        <v>20</v>
      </c>
      <c r="E34" s="15" t="s">
        <v>64</v>
      </c>
      <c r="F34" s="19" t="s">
        <v>65</v>
      </c>
      <c r="G34" s="20">
        <v>46000</v>
      </c>
      <c r="H34" s="17">
        <v>46000</v>
      </c>
      <c r="I34" s="18">
        <f t="shared" si="0"/>
        <v>1</v>
      </c>
    </row>
    <row r="35" spans="1:9" ht="12">
      <c r="A35" s="14">
        <v>851</v>
      </c>
      <c r="B35" s="14">
        <v>85154</v>
      </c>
      <c r="C35" s="14">
        <v>2820</v>
      </c>
      <c r="D35" s="15" t="s">
        <v>20</v>
      </c>
      <c r="E35" s="15" t="s">
        <v>20</v>
      </c>
      <c r="F35" s="15" t="s">
        <v>66</v>
      </c>
      <c r="G35" s="16">
        <f>12000+7915-12000</f>
        <v>7915</v>
      </c>
      <c r="H35" s="17">
        <v>0</v>
      </c>
      <c r="I35" s="18">
        <f t="shared" si="0"/>
        <v>0</v>
      </c>
    </row>
    <row r="36" spans="1:9" ht="36">
      <c r="A36" s="14">
        <v>851</v>
      </c>
      <c r="B36" s="14">
        <v>85154</v>
      </c>
      <c r="C36" s="14">
        <v>2830</v>
      </c>
      <c r="D36" s="15" t="s">
        <v>20</v>
      </c>
      <c r="E36" s="15" t="s">
        <v>67</v>
      </c>
      <c r="F36" s="19" t="s">
        <v>68</v>
      </c>
      <c r="G36" s="20">
        <v>73350</v>
      </c>
      <c r="H36" s="17">
        <v>73350</v>
      </c>
      <c r="I36" s="18">
        <f t="shared" si="0"/>
        <v>1</v>
      </c>
    </row>
    <row r="37" spans="1:9" ht="24">
      <c r="A37" s="14">
        <v>851</v>
      </c>
      <c r="B37" s="14">
        <v>85195</v>
      </c>
      <c r="C37" s="14">
        <v>2810</v>
      </c>
      <c r="D37" s="15" t="s">
        <v>20</v>
      </c>
      <c r="E37" s="15" t="s">
        <v>69</v>
      </c>
      <c r="F37" s="15" t="s">
        <v>70</v>
      </c>
      <c r="G37" s="16">
        <v>115000</v>
      </c>
      <c r="H37" s="17">
        <v>115000</v>
      </c>
      <c r="I37" s="18">
        <f t="shared" si="0"/>
        <v>1</v>
      </c>
    </row>
    <row r="38" spans="1:9" ht="36">
      <c r="A38" s="14">
        <v>851</v>
      </c>
      <c r="B38" s="14">
        <v>85195</v>
      </c>
      <c r="C38" s="14">
        <v>2820</v>
      </c>
      <c r="D38" s="15" t="s">
        <v>20</v>
      </c>
      <c r="E38" s="15" t="s">
        <v>71</v>
      </c>
      <c r="F38" s="15" t="s">
        <v>72</v>
      </c>
      <c r="G38" s="16">
        <v>20000</v>
      </c>
      <c r="H38" s="17">
        <v>20000</v>
      </c>
      <c r="I38" s="18">
        <f t="shared" si="0"/>
        <v>1</v>
      </c>
    </row>
    <row r="39" spans="1:9" ht="36">
      <c r="A39" s="14">
        <v>851</v>
      </c>
      <c r="B39" s="14">
        <v>85195</v>
      </c>
      <c r="C39" s="14">
        <v>2820</v>
      </c>
      <c r="D39" s="15" t="s">
        <v>73</v>
      </c>
      <c r="E39" s="15" t="s">
        <v>75</v>
      </c>
      <c r="F39" s="15" t="s">
        <v>76</v>
      </c>
      <c r="G39" s="16">
        <v>60000</v>
      </c>
      <c r="H39" s="17">
        <v>60000</v>
      </c>
      <c r="I39" s="18">
        <f t="shared" si="0"/>
        <v>1</v>
      </c>
    </row>
    <row r="40" spans="1:9" ht="24">
      <c r="A40" s="14">
        <v>851</v>
      </c>
      <c r="B40" s="14">
        <v>85195</v>
      </c>
      <c r="C40" s="14">
        <v>2820</v>
      </c>
      <c r="D40" s="15" t="s">
        <v>20</v>
      </c>
      <c r="E40" s="15" t="s">
        <v>77</v>
      </c>
      <c r="F40" s="15" t="s">
        <v>78</v>
      </c>
      <c r="G40" s="16">
        <v>50000</v>
      </c>
      <c r="H40" s="17">
        <v>50000</v>
      </c>
      <c r="I40" s="18">
        <f t="shared" si="0"/>
        <v>1</v>
      </c>
    </row>
    <row r="41" spans="1:9" ht="24">
      <c r="A41" s="14">
        <v>851</v>
      </c>
      <c r="B41" s="14">
        <v>85195</v>
      </c>
      <c r="C41" s="14">
        <v>2820</v>
      </c>
      <c r="D41" s="15" t="s">
        <v>20</v>
      </c>
      <c r="E41" s="15" t="s">
        <v>77</v>
      </c>
      <c r="F41" s="15" t="s">
        <v>79</v>
      </c>
      <c r="G41" s="16">
        <v>40000</v>
      </c>
      <c r="H41" s="17">
        <v>40000</v>
      </c>
      <c r="I41" s="18">
        <f t="shared" si="0"/>
        <v>1</v>
      </c>
    </row>
    <row r="42" spans="1:9" ht="48">
      <c r="A42" s="14">
        <v>851</v>
      </c>
      <c r="B42" s="14">
        <v>85195</v>
      </c>
      <c r="C42" s="14">
        <v>2820</v>
      </c>
      <c r="D42" s="15" t="s">
        <v>20</v>
      </c>
      <c r="E42" s="15" t="s">
        <v>80</v>
      </c>
      <c r="F42" s="15" t="s">
        <v>81</v>
      </c>
      <c r="G42" s="17">
        <v>15500</v>
      </c>
      <c r="H42" s="17">
        <v>15500</v>
      </c>
      <c r="I42" s="18">
        <f t="shared" si="0"/>
        <v>1</v>
      </c>
    </row>
    <row r="43" spans="1:9" ht="60">
      <c r="A43" s="14">
        <v>851</v>
      </c>
      <c r="B43" s="14">
        <v>85195</v>
      </c>
      <c r="C43" s="14">
        <v>2820</v>
      </c>
      <c r="D43" s="15" t="s">
        <v>20</v>
      </c>
      <c r="E43" s="15" t="s">
        <v>82</v>
      </c>
      <c r="F43" s="15" t="s">
        <v>83</v>
      </c>
      <c r="G43" s="16">
        <v>20000</v>
      </c>
      <c r="H43" s="17">
        <v>20000</v>
      </c>
      <c r="I43" s="18">
        <f t="shared" si="0"/>
        <v>1</v>
      </c>
    </row>
    <row r="44" spans="1:9" ht="36">
      <c r="A44" s="14">
        <v>851</v>
      </c>
      <c r="B44" s="14">
        <v>85195</v>
      </c>
      <c r="C44" s="14">
        <v>2820</v>
      </c>
      <c r="D44" s="15" t="s">
        <v>20</v>
      </c>
      <c r="E44" s="15" t="s">
        <v>84</v>
      </c>
      <c r="F44" s="15" t="s">
        <v>244</v>
      </c>
      <c r="G44" s="16">
        <v>99400</v>
      </c>
      <c r="H44" s="17">
        <v>99400</v>
      </c>
      <c r="I44" s="18">
        <f t="shared" si="0"/>
        <v>1</v>
      </c>
    </row>
    <row r="45" spans="1:9" ht="24">
      <c r="A45" s="14">
        <v>851</v>
      </c>
      <c r="B45" s="14">
        <v>85195</v>
      </c>
      <c r="C45" s="14">
        <v>2830</v>
      </c>
      <c r="D45" s="15" t="s">
        <v>20</v>
      </c>
      <c r="E45" s="15" t="s">
        <v>85</v>
      </c>
      <c r="F45" s="15" t="s">
        <v>86</v>
      </c>
      <c r="G45" s="16">
        <v>19998</v>
      </c>
      <c r="H45" s="17">
        <v>19998</v>
      </c>
      <c r="I45" s="18">
        <f t="shared" si="0"/>
        <v>1</v>
      </c>
    </row>
    <row r="46" spans="1:9" ht="12">
      <c r="A46" s="14">
        <v>852</v>
      </c>
      <c r="B46" s="14">
        <v>85201</v>
      </c>
      <c r="C46" s="14">
        <v>2810</v>
      </c>
      <c r="D46" s="15" t="s">
        <v>38</v>
      </c>
      <c r="E46" s="15" t="s">
        <v>38</v>
      </c>
      <c r="F46" s="15" t="s">
        <v>87</v>
      </c>
      <c r="G46" s="16">
        <f>143750-17000</f>
        <v>126750</v>
      </c>
      <c r="H46" s="17">
        <v>95902</v>
      </c>
      <c r="I46" s="18">
        <f t="shared" si="0"/>
        <v>0.7566232741617357</v>
      </c>
    </row>
    <row r="47" spans="1:9" ht="36">
      <c r="A47" s="14">
        <v>852</v>
      </c>
      <c r="B47" s="14">
        <v>85203</v>
      </c>
      <c r="C47" s="14">
        <v>2820</v>
      </c>
      <c r="D47" s="15" t="s">
        <v>38</v>
      </c>
      <c r="E47" s="15" t="s">
        <v>88</v>
      </c>
      <c r="F47" s="15" t="s">
        <v>89</v>
      </c>
      <c r="G47" s="16">
        <f>852800+477352</f>
        <v>1330152</v>
      </c>
      <c r="H47" s="17">
        <v>1095755</v>
      </c>
      <c r="I47" s="18">
        <f t="shared" si="0"/>
        <v>0.8237817933589545</v>
      </c>
    </row>
    <row r="48" spans="1:9" ht="24">
      <c r="A48" s="14">
        <v>852</v>
      </c>
      <c r="B48" s="14">
        <v>85214</v>
      </c>
      <c r="C48" s="14">
        <v>2820</v>
      </c>
      <c r="D48" s="15" t="s">
        <v>38</v>
      </c>
      <c r="E48" s="15" t="s">
        <v>90</v>
      </c>
      <c r="F48" s="15" t="s">
        <v>91</v>
      </c>
      <c r="G48" s="16">
        <v>108000</v>
      </c>
      <c r="H48" s="17">
        <v>62450</v>
      </c>
      <c r="I48" s="18">
        <f t="shared" si="0"/>
        <v>0.5782407407407407</v>
      </c>
    </row>
    <row r="49" spans="1:9" ht="24">
      <c r="A49" s="14">
        <v>852</v>
      </c>
      <c r="B49" s="14">
        <v>85214</v>
      </c>
      <c r="C49" s="14">
        <v>2820</v>
      </c>
      <c r="D49" s="15" t="s">
        <v>38</v>
      </c>
      <c r="E49" s="15" t="s">
        <v>90</v>
      </c>
      <c r="F49" s="15" t="s">
        <v>92</v>
      </c>
      <c r="G49" s="16">
        <v>274100</v>
      </c>
      <c r="H49" s="17">
        <v>214321</v>
      </c>
      <c r="I49" s="18">
        <f t="shared" si="0"/>
        <v>0.7819080627508209</v>
      </c>
    </row>
    <row r="50" spans="1:9" ht="12">
      <c r="A50" s="14">
        <v>852</v>
      </c>
      <c r="B50" s="14">
        <v>85214</v>
      </c>
      <c r="C50" s="14">
        <v>2820</v>
      </c>
      <c r="D50" s="15" t="s">
        <v>38</v>
      </c>
      <c r="E50" s="15" t="s">
        <v>38</v>
      </c>
      <c r="F50" s="15" t="s">
        <v>93</v>
      </c>
      <c r="G50" s="16">
        <v>145800</v>
      </c>
      <c r="H50" s="17">
        <v>109800</v>
      </c>
      <c r="I50" s="18">
        <f t="shared" si="0"/>
        <v>0.7530864197530864</v>
      </c>
    </row>
    <row r="51" spans="1:9" ht="48">
      <c r="A51" s="14">
        <v>852</v>
      </c>
      <c r="B51" s="14">
        <v>85214</v>
      </c>
      <c r="C51" s="14">
        <v>2820</v>
      </c>
      <c r="D51" s="15" t="s">
        <v>38</v>
      </c>
      <c r="E51" s="15" t="s">
        <v>38</v>
      </c>
      <c r="F51" s="15" t="s">
        <v>39</v>
      </c>
      <c r="G51" s="16">
        <v>65400</v>
      </c>
      <c r="H51" s="17">
        <v>57407</v>
      </c>
      <c r="I51" s="18">
        <f t="shared" si="0"/>
        <v>0.877782874617737</v>
      </c>
    </row>
    <row r="52" spans="1:9" ht="48">
      <c r="A52" s="14">
        <v>852</v>
      </c>
      <c r="B52" s="14">
        <v>85214</v>
      </c>
      <c r="C52" s="14">
        <v>2820</v>
      </c>
      <c r="D52" s="15" t="s">
        <v>38</v>
      </c>
      <c r="E52" s="15" t="s">
        <v>38</v>
      </c>
      <c r="F52" s="15" t="s">
        <v>94</v>
      </c>
      <c r="G52" s="16">
        <f>472376-145750-326626+430000</f>
        <v>430000</v>
      </c>
      <c r="H52" s="17">
        <v>330000</v>
      </c>
      <c r="I52" s="18">
        <f t="shared" si="0"/>
        <v>0.7674418604651163</v>
      </c>
    </row>
    <row r="53" spans="1:9" ht="12">
      <c r="A53" s="14">
        <v>852</v>
      </c>
      <c r="B53" s="14">
        <v>85220</v>
      </c>
      <c r="C53" s="14">
        <v>2820</v>
      </c>
      <c r="D53" s="15" t="s">
        <v>38</v>
      </c>
      <c r="E53" s="15" t="s">
        <v>56</v>
      </c>
      <c r="F53" s="15" t="s">
        <v>95</v>
      </c>
      <c r="G53" s="16">
        <f>327430+91100+29360</f>
        <v>447890</v>
      </c>
      <c r="H53" s="17">
        <v>447890</v>
      </c>
      <c r="I53" s="18">
        <f t="shared" si="0"/>
        <v>1</v>
      </c>
    </row>
    <row r="54" spans="1:9" ht="12">
      <c r="A54" s="14">
        <v>852</v>
      </c>
      <c r="B54" s="14">
        <v>85228</v>
      </c>
      <c r="C54" s="14">
        <v>2810</v>
      </c>
      <c r="D54" s="15" t="s">
        <v>38</v>
      </c>
      <c r="E54" s="15" t="s">
        <v>96</v>
      </c>
      <c r="F54" s="15" t="s">
        <v>97</v>
      </c>
      <c r="G54" s="16">
        <v>1348663</v>
      </c>
      <c r="H54" s="17">
        <v>1344977</v>
      </c>
      <c r="I54" s="18">
        <f t="shared" si="0"/>
        <v>0.9972669228710211</v>
      </c>
    </row>
    <row r="55" spans="1:9" ht="48">
      <c r="A55" s="14">
        <v>852</v>
      </c>
      <c r="B55" s="14">
        <v>85228</v>
      </c>
      <c r="C55" s="14">
        <v>2820</v>
      </c>
      <c r="D55" s="15" t="s">
        <v>38</v>
      </c>
      <c r="E55" s="15" t="s">
        <v>98</v>
      </c>
      <c r="F55" s="15" t="s">
        <v>99</v>
      </c>
      <c r="G55" s="16">
        <v>531910</v>
      </c>
      <c r="H55" s="17">
        <v>529564</v>
      </c>
      <c r="I55" s="18">
        <f t="shared" si="0"/>
        <v>0.9955894794232107</v>
      </c>
    </row>
    <row r="56" spans="1:9" ht="48">
      <c r="A56" s="14">
        <v>852</v>
      </c>
      <c r="B56" s="14">
        <v>85228</v>
      </c>
      <c r="C56" s="14">
        <v>2820</v>
      </c>
      <c r="D56" s="15" t="s">
        <v>38</v>
      </c>
      <c r="E56" s="15" t="s">
        <v>98</v>
      </c>
      <c r="F56" s="15" t="s">
        <v>100</v>
      </c>
      <c r="G56" s="16">
        <v>425285</v>
      </c>
      <c r="H56" s="17">
        <v>423315</v>
      </c>
      <c r="I56" s="18">
        <f t="shared" si="0"/>
        <v>0.9953678121730134</v>
      </c>
    </row>
    <row r="57" spans="1:9" ht="36">
      <c r="A57" s="14">
        <v>852</v>
      </c>
      <c r="B57" s="14">
        <v>85295</v>
      </c>
      <c r="C57" s="14">
        <v>2820</v>
      </c>
      <c r="D57" s="15" t="s">
        <v>20</v>
      </c>
      <c r="E57" s="15" t="s">
        <v>101</v>
      </c>
      <c r="F57" s="15" t="s">
        <v>102</v>
      </c>
      <c r="G57" s="16">
        <v>25000</v>
      </c>
      <c r="H57" s="17">
        <v>25000</v>
      </c>
      <c r="I57" s="18">
        <f t="shared" si="0"/>
        <v>1</v>
      </c>
    </row>
    <row r="58" spans="1:9" ht="24">
      <c r="A58" s="14">
        <v>852</v>
      </c>
      <c r="B58" s="14">
        <v>85295</v>
      </c>
      <c r="C58" s="14">
        <v>2820</v>
      </c>
      <c r="D58" s="15" t="s">
        <v>20</v>
      </c>
      <c r="E58" s="15" t="s">
        <v>103</v>
      </c>
      <c r="F58" s="15" t="s">
        <v>104</v>
      </c>
      <c r="G58" s="16">
        <v>7000</v>
      </c>
      <c r="H58" s="17">
        <v>7000</v>
      </c>
      <c r="I58" s="18">
        <f t="shared" si="0"/>
        <v>1</v>
      </c>
    </row>
    <row r="59" spans="1:9" ht="24">
      <c r="A59" s="14">
        <v>852</v>
      </c>
      <c r="B59" s="14">
        <v>85295</v>
      </c>
      <c r="C59" s="14">
        <v>2820</v>
      </c>
      <c r="D59" s="15" t="s">
        <v>20</v>
      </c>
      <c r="E59" s="15" t="s">
        <v>105</v>
      </c>
      <c r="F59" s="15" t="s">
        <v>106</v>
      </c>
      <c r="G59" s="16">
        <v>6000</v>
      </c>
      <c r="H59" s="17">
        <v>6000</v>
      </c>
      <c r="I59" s="18">
        <f t="shared" si="0"/>
        <v>1</v>
      </c>
    </row>
    <row r="60" spans="1:9" ht="24">
      <c r="A60" s="14">
        <v>852</v>
      </c>
      <c r="B60" s="14">
        <v>85295</v>
      </c>
      <c r="C60" s="14">
        <v>2820</v>
      </c>
      <c r="D60" s="15" t="s">
        <v>20</v>
      </c>
      <c r="E60" s="15" t="s">
        <v>107</v>
      </c>
      <c r="F60" s="15" t="s">
        <v>106</v>
      </c>
      <c r="G60" s="21">
        <v>12000</v>
      </c>
      <c r="H60" s="17">
        <v>12000</v>
      </c>
      <c r="I60" s="18">
        <f t="shared" si="0"/>
        <v>1</v>
      </c>
    </row>
    <row r="61" spans="1:9" ht="36">
      <c r="A61" s="14">
        <v>853</v>
      </c>
      <c r="B61" s="14">
        <v>85311</v>
      </c>
      <c r="C61" s="14">
        <v>2810</v>
      </c>
      <c r="D61" s="15" t="s">
        <v>73</v>
      </c>
      <c r="E61" s="15" t="s">
        <v>108</v>
      </c>
      <c r="F61" s="15" t="s">
        <v>109</v>
      </c>
      <c r="G61" s="21">
        <v>35665</v>
      </c>
      <c r="H61" s="17">
        <v>35665</v>
      </c>
      <c r="I61" s="18">
        <f t="shared" si="0"/>
        <v>1</v>
      </c>
    </row>
    <row r="62" spans="1:9" ht="36">
      <c r="A62" s="14">
        <v>853</v>
      </c>
      <c r="B62" s="14">
        <v>85311</v>
      </c>
      <c r="C62" s="14">
        <v>2810</v>
      </c>
      <c r="D62" s="15" t="s">
        <v>73</v>
      </c>
      <c r="E62" s="15" t="s">
        <v>110</v>
      </c>
      <c r="F62" s="15" t="s">
        <v>111</v>
      </c>
      <c r="G62" s="21">
        <v>46280</v>
      </c>
      <c r="H62" s="17">
        <v>46280</v>
      </c>
      <c r="I62" s="18">
        <f t="shared" si="0"/>
        <v>1</v>
      </c>
    </row>
    <row r="63" spans="1:9" ht="60">
      <c r="A63" s="14">
        <v>853</v>
      </c>
      <c r="B63" s="14">
        <v>85311</v>
      </c>
      <c r="C63" s="14">
        <v>2820</v>
      </c>
      <c r="D63" s="15" t="s">
        <v>112</v>
      </c>
      <c r="E63" s="15" t="s">
        <v>113</v>
      </c>
      <c r="F63" s="15" t="s">
        <v>114</v>
      </c>
      <c r="G63" s="21">
        <v>28990</v>
      </c>
      <c r="H63" s="17">
        <v>28990</v>
      </c>
      <c r="I63" s="18">
        <f t="shared" si="0"/>
        <v>1</v>
      </c>
    </row>
    <row r="64" spans="1:9" ht="36">
      <c r="A64" s="14">
        <v>853</v>
      </c>
      <c r="B64" s="14">
        <v>85311</v>
      </c>
      <c r="C64" s="14">
        <v>2820</v>
      </c>
      <c r="D64" s="15" t="s">
        <v>73</v>
      </c>
      <c r="E64" s="15" t="s">
        <v>71</v>
      </c>
      <c r="F64" s="15" t="s">
        <v>115</v>
      </c>
      <c r="G64" s="21">
        <v>2440</v>
      </c>
      <c r="H64" s="17">
        <v>2440</v>
      </c>
      <c r="I64" s="18">
        <f t="shared" si="0"/>
        <v>1</v>
      </c>
    </row>
    <row r="65" spans="1:9" ht="36">
      <c r="A65" s="14">
        <v>853</v>
      </c>
      <c r="B65" s="14">
        <v>85311</v>
      </c>
      <c r="C65" s="14">
        <v>2820</v>
      </c>
      <c r="D65" s="15" t="s">
        <v>73</v>
      </c>
      <c r="E65" s="15" t="s">
        <v>116</v>
      </c>
      <c r="F65" s="15" t="s">
        <v>117</v>
      </c>
      <c r="G65" s="21">
        <v>2280</v>
      </c>
      <c r="H65" s="17">
        <v>2280</v>
      </c>
      <c r="I65" s="18">
        <f t="shared" si="0"/>
        <v>1</v>
      </c>
    </row>
    <row r="66" spans="1:9" ht="36">
      <c r="A66" s="14">
        <v>853</v>
      </c>
      <c r="B66" s="14">
        <v>85311</v>
      </c>
      <c r="C66" s="14">
        <v>2820</v>
      </c>
      <c r="D66" s="15" t="s">
        <v>73</v>
      </c>
      <c r="E66" s="15" t="s">
        <v>118</v>
      </c>
      <c r="F66" s="15" t="s">
        <v>119</v>
      </c>
      <c r="G66" s="21">
        <v>3716</v>
      </c>
      <c r="H66" s="17">
        <v>3706</v>
      </c>
      <c r="I66" s="18">
        <f t="shared" si="0"/>
        <v>0.9973089343379978</v>
      </c>
    </row>
    <row r="67" spans="1:9" ht="48">
      <c r="A67" s="14">
        <v>853</v>
      </c>
      <c r="B67" s="14">
        <v>85311</v>
      </c>
      <c r="C67" s="14">
        <v>2820</v>
      </c>
      <c r="D67" s="15" t="s">
        <v>73</v>
      </c>
      <c r="E67" s="15" t="s">
        <v>118</v>
      </c>
      <c r="F67" s="15" t="s">
        <v>120</v>
      </c>
      <c r="G67" s="21">
        <v>13734</v>
      </c>
      <c r="H67" s="17">
        <v>13734</v>
      </c>
      <c r="I67" s="18">
        <f t="shared" si="0"/>
        <v>1</v>
      </c>
    </row>
    <row r="68" spans="1:9" ht="36">
      <c r="A68" s="14">
        <v>853</v>
      </c>
      <c r="B68" s="14">
        <v>85311</v>
      </c>
      <c r="C68" s="14">
        <v>2820</v>
      </c>
      <c r="D68" s="15" t="s">
        <v>73</v>
      </c>
      <c r="E68" s="15" t="s">
        <v>118</v>
      </c>
      <c r="F68" s="15" t="s">
        <v>121</v>
      </c>
      <c r="G68" s="21">
        <v>3000</v>
      </c>
      <c r="H68" s="17">
        <v>3000</v>
      </c>
      <c r="I68" s="18">
        <f t="shared" si="0"/>
        <v>1</v>
      </c>
    </row>
    <row r="69" spans="1:9" ht="36">
      <c r="A69" s="14">
        <v>853</v>
      </c>
      <c r="B69" s="14">
        <v>85311</v>
      </c>
      <c r="C69" s="14">
        <v>2820</v>
      </c>
      <c r="D69" s="15" t="s">
        <v>73</v>
      </c>
      <c r="E69" s="15" t="s">
        <v>118</v>
      </c>
      <c r="F69" s="15" t="s">
        <v>122</v>
      </c>
      <c r="G69" s="21">
        <v>5400</v>
      </c>
      <c r="H69" s="17">
        <v>0</v>
      </c>
      <c r="I69" s="18">
        <f t="shared" si="0"/>
        <v>0</v>
      </c>
    </row>
    <row r="70" spans="1:9" ht="48">
      <c r="A70" s="14">
        <v>853</v>
      </c>
      <c r="B70" s="14">
        <v>85311</v>
      </c>
      <c r="C70" s="14">
        <v>2820</v>
      </c>
      <c r="D70" s="15" t="s">
        <v>73</v>
      </c>
      <c r="E70" s="15" t="s">
        <v>123</v>
      </c>
      <c r="F70" s="15" t="s">
        <v>124</v>
      </c>
      <c r="G70" s="21">
        <v>6900</v>
      </c>
      <c r="H70" s="17">
        <v>6900</v>
      </c>
      <c r="I70" s="18">
        <f aca="true" t="shared" si="1" ref="I70:I133">H70/G70</f>
        <v>1</v>
      </c>
    </row>
    <row r="71" spans="1:9" ht="48">
      <c r="A71" s="14">
        <v>853</v>
      </c>
      <c r="B71" s="14">
        <v>85311</v>
      </c>
      <c r="C71" s="14">
        <v>2820</v>
      </c>
      <c r="D71" s="15" t="s">
        <v>73</v>
      </c>
      <c r="E71" s="15" t="s">
        <v>123</v>
      </c>
      <c r="F71" s="15" t="s">
        <v>125</v>
      </c>
      <c r="G71" s="21">
        <v>5598</v>
      </c>
      <c r="H71" s="17">
        <v>5598</v>
      </c>
      <c r="I71" s="18">
        <f t="shared" si="1"/>
        <v>1</v>
      </c>
    </row>
    <row r="72" spans="1:9" ht="48">
      <c r="A72" s="14">
        <v>853</v>
      </c>
      <c r="B72" s="14">
        <v>85311</v>
      </c>
      <c r="C72" s="14">
        <v>2820</v>
      </c>
      <c r="D72" s="15" t="s">
        <v>73</v>
      </c>
      <c r="E72" s="15" t="s">
        <v>123</v>
      </c>
      <c r="F72" s="15" t="s">
        <v>126</v>
      </c>
      <c r="G72" s="21">
        <v>25000</v>
      </c>
      <c r="H72" s="17">
        <v>25000</v>
      </c>
      <c r="I72" s="18">
        <f t="shared" si="1"/>
        <v>1</v>
      </c>
    </row>
    <row r="73" spans="1:9" ht="72">
      <c r="A73" s="14">
        <v>853</v>
      </c>
      <c r="B73" s="14">
        <v>85311</v>
      </c>
      <c r="C73" s="14">
        <v>2820</v>
      </c>
      <c r="D73" s="15" t="s">
        <v>73</v>
      </c>
      <c r="E73" s="15" t="s">
        <v>127</v>
      </c>
      <c r="F73" s="15" t="s">
        <v>129</v>
      </c>
      <c r="G73" s="21">
        <v>17500</v>
      </c>
      <c r="H73" s="17">
        <v>17500</v>
      </c>
      <c r="I73" s="18">
        <f t="shared" si="1"/>
        <v>1</v>
      </c>
    </row>
    <row r="74" spans="1:9" ht="60">
      <c r="A74" s="14">
        <v>853</v>
      </c>
      <c r="B74" s="14">
        <v>85311</v>
      </c>
      <c r="C74" s="14">
        <v>2820</v>
      </c>
      <c r="D74" s="15" t="s">
        <v>73</v>
      </c>
      <c r="E74" s="15" t="s">
        <v>127</v>
      </c>
      <c r="F74" s="15" t="s">
        <v>130</v>
      </c>
      <c r="G74" s="21">
        <v>16600</v>
      </c>
      <c r="H74" s="17">
        <v>16600</v>
      </c>
      <c r="I74" s="18">
        <f t="shared" si="1"/>
        <v>1</v>
      </c>
    </row>
    <row r="75" spans="1:9" ht="36">
      <c r="A75" s="14">
        <v>853</v>
      </c>
      <c r="B75" s="14">
        <v>85311</v>
      </c>
      <c r="C75" s="14">
        <v>2820</v>
      </c>
      <c r="D75" s="15" t="s">
        <v>73</v>
      </c>
      <c r="E75" s="15" t="s">
        <v>131</v>
      </c>
      <c r="F75" s="15" t="s">
        <v>132</v>
      </c>
      <c r="G75" s="21">
        <v>8000</v>
      </c>
      <c r="H75" s="17">
        <v>8000</v>
      </c>
      <c r="I75" s="18">
        <f t="shared" si="1"/>
        <v>1</v>
      </c>
    </row>
    <row r="76" spans="1:9" ht="36">
      <c r="A76" s="14">
        <v>853</v>
      </c>
      <c r="B76" s="14">
        <v>85311</v>
      </c>
      <c r="C76" s="14">
        <v>2820</v>
      </c>
      <c r="D76" s="15" t="s">
        <v>73</v>
      </c>
      <c r="E76" s="15" t="s">
        <v>133</v>
      </c>
      <c r="F76" s="15" t="s">
        <v>134</v>
      </c>
      <c r="G76" s="21">
        <v>25000</v>
      </c>
      <c r="H76" s="17">
        <v>25000</v>
      </c>
      <c r="I76" s="18">
        <f t="shared" si="1"/>
        <v>1</v>
      </c>
    </row>
    <row r="77" spans="1:9" ht="12">
      <c r="A77" s="14">
        <v>853</v>
      </c>
      <c r="B77" s="14">
        <v>85311</v>
      </c>
      <c r="C77" s="14">
        <v>2820</v>
      </c>
      <c r="D77" s="15" t="s">
        <v>38</v>
      </c>
      <c r="E77" s="15" t="s">
        <v>38</v>
      </c>
      <c r="F77" s="15" t="s">
        <v>135</v>
      </c>
      <c r="G77" s="21">
        <v>102841</v>
      </c>
      <c r="H77" s="17">
        <v>102841</v>
      </c>
      <c r="I77" s="18">
        <f t="shared" si="1"/>
        <v>1</v>
      </c>
    </row>
    <row r="78" spans="1:9" ht="12">
      <c r="A78" s="14">
        <v>853</v>
      </c>
      <c r="B78" s="14">
        <v>85311</v>
      </c>
      <c r="C78" s="14">
        <v>2830</v>
      </c>
      <c r="D78" s="15" t="s">
        <v>38</v>
      </c>
      <c r="E78" s="15" t="s">
        <v>38</v>
      </c>
      <c r="F78" s="15" t="s">
        <v>135</v>
      </c>
      <c r="G78" s="21">
        <v>64089</v>
      </c>
      <c r="H78" s="17">
        <v>64089</v>
      </c>
      <c r="I78" s="18">
        <f t="shared" si="1"/>
        <v>1</v>
      </c>
    </row>
    <row r="79" spans="1:9" ht="36">
      <c r="A79" s="14">
        <v>853</v>
      </c>
      <c r="B79" s="14">
        <v>85311</v>
      </c>
      <c r="C79" s="14">
        <v>2820</v>
      </c>
      <c r="D79" s="15" t="s">
        <v>73</v>
      </c>
      <c r="E79" s="15" t="s">
        <v>133</v>
      </c>
      <c r="F79" s="15" t="s">
        <v>136</v>
      </c>
      <c r="G79" s="21">
        <v>11760</v>
      </c>
      <c r="H79" s="17">
        <v>11760</v>
      </c>
      <c r="I79" s="18">
        <f t="shared" si="1"/>
        <v>1</v>
      </c>
    </row>
    <row r="80" spans="1:9" ht="36">
      <c r="A80" s="14">
        <v>853</v>
      </c>
      <c r="B80" s="14">
        <v>85311</v>
      </c>
      <c r="C80" s="14">
        <v>2820</v>
      </c>
      <c r="D80" s="15" t="s">
        <v>73</v>
      </c>
      <c r="E80" s="15" t="s">
        <v>133</v>
      </c>
      <c r="F80" s="15" t="s">
        <v>137</v>
      </c>
      <c r="G80" s="21">
        <v>1930</v>
      </c>
      <c r="H80" s="17">
        <v>1600</v>
      </c>
      <c r="I80" s="18">
        <f t="shared" si="1"/>
        <v>0.8290155440414507</v>
      </c>
    </row>
    <row r="81" spans="1:9" ht="36">
      <c r="A81" s="14">
        <v>853</v>
      </c>
      <c r="B81" s="14">
        <v>85311</v>
      </c>
      <c r="C81" s="14">
        <v>2820</v>
      </c>
      <c r="D81" s="15" t="s">
        <v>73</v>
      </c>
      <c r="E81" s="15" t="s">
        <v>133</v>
      </c>
      <c r="F81" s="15" t="s">
        <v>138</v>
      </c>
      <c r="G81" s="21">
        <v>2010</v>
      </c>
      <c r="H81" s="17">
        <v>1601</v>
      </c>
      <c r="I81" s="18">
        <f t="shared" si="1"/>
        <v>0.7965174129353234</v>
      </c>
    </row>
    <row r="82" spans="1:9" ht="36">
      <c r="A82" s="14">
        <v>853</v>
      </c>
      <c r="B82" s="14">
        <v>85311</v>
      </c>
      <c r="C82" s="14">
        <v>2820</v>
      </c>
      <c r="D82" s="15" t="s">
        <v>73</v>
      </c>
      <c r="E82" s="15" t="s">
        <v>133</v>
      </c>
      <c r="F82" s="15" t="s">
        <v>139</v>
      </c>
      <c r="G82" s="21">
        <v>2600</v>
      </c>
      <c r="H82" s="17">
        <v>2600</v>
      </c>
      <c r="I82" s="18">
        <f t="shared" si="1"/>
        <v>1</v>
      </c>
    </row>
    <row r="83" spans="1:9" ht="36">
      <c r="A83" s="14">
        <v>853</v>
      </c>
      <c r="B83" s="14">
        <v>85311</v>
      </c>
      <c r="C83" s="14">
        <v>2820</v>
      </c>
      <c r="D83" s="15" t="s">
        <v>73</v>
      </c>
      <c r="E83" s="15" t="s">
        <v>140</v>
      </c>
      <c r="F83" s="15" t="s">
        <v>128</v>
      </c>
      <c r="G83" s="21">
        <v>120000</v>
      </c>
      <c r="H83" s="17">
        <v>120000</v>
      </c>
      <c r="I83" s="18">
        <f t="shared" si="1"/>
        <v>1</v>
      </c>
    </row>
    <row r="84" spans="1:9" ht="36">
      <c r="A84" s="14">
        <v>853</v>
      </c>
      <c r="B84" s="14">
        <v>85311</v>
      </c>
      <c r="C84" s="14">
        <v>2820</v>
      </c>
      <c r="D84" s="15" t="s">
        <v>73</v>
      </c>
      <c r="E84" s="15" t="s">
        <v>140</v>
      </c>
      <c r="F84" s="15" t="s">
        <v>226</v>
      </c>
      <c r="G84" s="21">
        <v>80000</v>
      </c>
      <c r="H84" s="17">
        <v>80000</v>
      </c>
      <c r="I84" s="18">
        <f t="shared" si="1"/>
        <v>1</v>
      </c>
    </row>
    <row r="85" spans="1:9" ht="48">
      <c r="A85" s="14">
        <v>853</v>
      </c>
      <c r="B85" s="14">
        <v>85311</v>
      </c>
      <c r="C85" s="14">
        <v>2820</v>
      </c>
      <c r="D85" s="15" t="s">
        <v>73</v>
      </c>
      <c r="E85" s="15" t="s">
        <v>141</v>
      </c>
      <c r="F85" s="15" t="s">
        <v>142</v>
      </c>
      <c r="G85" s="21">
        <v>4030</v>
      </c>
      <c r="H85" s="17">
        <v>4030</v>
      </c>
      <c r="I85" s="18">
        <f t="shared" si="1"/>
        <v>1</v>
      </c>
    </row>
    <row r="86" spans="1:9" ht="36">
      <c r="A86" s="14">
        <v>853</v>
      </c>
      <c r="B86" s="14">
        <v>85311</v>
      </c>
      <c r="C86" s="14">
        <v>2820</v>
      </c>
      <c r="D86" s="15" t="s">
        <v>73</v>
      </c>
      <c r="E86" s="15" t="s">
        <v>143</v>
      </c>
      <c r="F86" s="15" t="s">
        <v>144</v>
      </c>
      <c r="G86" s="21">
        <v>30335</v>
      </c>
      <c r="H86" s="17">
        <v>30335</v>
      </c>
      <c r="I86" s="18">
        <f t="shared" si="1"/>
        <v>1</v>
      </c>
    </row>
    <row r="87" spans="1:9" ht="36">
      <c r="A87" s="14">
        <v>853</v>
      </c>
      <c r="B87" s="14">
        <v>85311</v>
      </c>
      <c r="C87" s="14">
        <v>2820</v>
      </c>
      <c r="D87" s="15" t="s">
        <v>73</v>
      </c>
      <c r="E87" s="15" t="s">
        <v>145</v>
      </c>
      <c r="F87" s="15" t="s">
        <v>146</v>
      </c>
      <c r="G87" s="21">
        <v>7100</v>
      </c>
      <c r="H87" s="17">
        <v>7056</v>
      </c>
      <c r="I87" s="18">
        <f t="shared" si="1"/>
        <v>0.9938028169014085</v>
      </c>
    </row>
    <row r="88" spans="1:9" ht="36">
      <c r="A88" s="14">
        <v>853</v>
      </c>
      <c r="B88" s="14">
        <v>85311</v>
      </c>
      <c r="C88" s="14">
        <v>2820</v>
      </c>
      <c r="D88" s="15" t="s">
        <v>73</v>
      </c>
      <c r="E88" s="15" t="s">
        <v>147</v>
      </c>
      <c r="F88" s="15" t="s">
        <v>148</v>
      </c>
      <c r="G88" s="21">
        <v>3500</v>
      </c>
      <c r="H88" s="17">
        <v>3500</v>
      </c>
      <c r="I88" s="18">
        <f t="shared" si="1"/>
        <v>1</v>
      </c>
    </row>
    <row r="89" spans="1:9" ht="36">
      <c r="A89" s="14">
        <v>853</v>
      </c>
      <c r="B89" s="14">
        <v>85311</v>
      </c>
      <c r="C89" s="14">
        <v>2820</v>
      </c>
      <c r="D89" s="15" t="s">
        <v>73</v>
      </c>
      <c r="E89" s="15" t="s">
        <v>149</v>
      </c>
      <c r="F89" s="15" t="s">
        <v>150</v>
      </c>
      <c r="G89" s="21">
        <v>5390</v>
      </c>
      <c r="H89" s="17">
        <v>5390</v>
      </c>
      <c r="I89" s="18">
        <f t="shared" si="1"/>
        <v>1</v>
      </c>
    </row>
    <row r="90" spans="1:9" ht="36">
      <c r="A90" s="14">
        <v>853</v>
      </c>
      <c r="B90" s="14">
        <v>85311</v>
      </c>
      <c r="C90" s="14">
        <v>2820</v>
      </c>
      <c r="D90" s="15" t="s">
        <v>73</v>
      </c>
      <c r="E90" s="15" t="s">
        <v>151</v>
      </c>
      <c r="F90" s="15" t="s">
        <v>152</v>
      </c>
      <c r="G90" s="21">
        <v>7973</v>
      </c>
      <c r="H90" s="17">
        <v>7973</v>
      </c>
      <c r="I90" s="18">
        <f t="shared" si="1"/>
        <v>1</v>
      </c>
    </row>
    <row r="91" spans="1:9" ht="48">
      <c r="A91" s="14">
        <v>853</v>
      </c>
      <c r="B91" s="14">
        <v>85311</v>
      </c>
      <c r="C91" s="14">
        <v>2820</v>
      </c>
      <c r="D91" s="15" t="s">
        <v>73</v>
      </c>
      <c r="E91" s="15" t="s">
        <v>153</v>
      </c>
      <c r="F91" s="19" t="s">
        <v>154</v>
      </c>
      <c r="G91" s="20">
        <v>15424</v>
      </c>
      <c r="H91" s="17">
        <v>15424</v>
      </c>
      <c r="I91" s="18">
        <f t="shared" si="1"/>
        <v>1</v>
      </c>
    </row>
    <row r="92" spans="1:9" ht="36">
      <c r="A92" s="14">
        <v>853</v>
      </c>
      <c r="B92" s="14">
        <v>85311</v>
      </c>
      <c r="C92" s="14">
        <v>2820</v>
      </c>
      <c r="D92" s="15" t="s">
        <v>73</v>
      </c>
      <c r="E92" s="15" t="s">
        <v>155</v>
      </c>
      <c r="F92" s="19" t="s">
        <v>156</v>
      </c>
      <c r="G92" s="20">
        <v>2000</v>
      </c>
      <c r="H92" s="17">
        <v>2000</v>
      </c>
      <c r="I92" s="18">
        <f t="shared" si="1"/>
        <v>1</v>
      </c>
    </row>
    <row r="93" spans="1:9" ht="72">
      <c r="A93" s="14">
        <v>853</v>
      </c>
      <c r="B93" s="14">
        <v>85311</v>
      </c>
      <c r="C93" s="14">
        <v>2820</v>
      </c>
      <c r="D93" s="15" t="s">
        <v>73</v>
      </c>
      <c r="E93" s="15" t="s">
        <v>157</v>
      </c>
      <c r="F93" s="15" t="s">
        <v>158</v>
      </c>
      <c r="G93" s="21">
        <v>6830</v>
      </c>
      <c r="H93" s="17">
        <v>6830</v>
      </c>
      <c r="I93" s="18">
        <f t="shared" si="1"/>
        <v>1</v>
      </c>
    </row>
    <row r="94" spans="1:9" ht="36">
      <c r="A94" s="14">
        <v>853</v>
      </c>
      <c r="B94" s="14">
        <v>85311</v>
      </c>
      <c r="C94" s="14">
        <v>2820</v>
      </c>
      <c r="D94" s="15" t="s">
        <v>73</v>
      </c>
      <c r="E94" s="15" t="s">
        <v>159</v>
      </c>
      <c r="F94" s="15" t="s">
        <v>160</v>
      </c>
      <c r="G94" s="21">
        <v>15200</v>
      </c>
      <c r="H94" s="17">
        <v>15200</v>
      </c>
      <c r="I94" s="18">
        <f t="shared" si="1"/>
        <v>1</v>
      </c>
    </row>
    <row r="95" spans="1:9" ht="36">
      <c r="A95" s="14">
        <v>853</v>
      </c>
      <c r="B95" s="14">
        <v>85311</v>
      </c>
      <c r="C95" s="14">
        <v>2820</v>
      </c>
      <c r="D95" s="15" t="s">
        <v>73</v>
      </c>
      <c r="E95" s="15" t="s">
        <v>74</v>
      </c>
      <c r="F95" s="15" t="s">
        <v>161</v>
      </c>
      <c r="G95" s="21">
        <f>7000+58000</f>
        <v>65000</v>
      </c>
      <c r="H95" s="17">
        <v>65000</v>
      </c>
      <c r="I95" s="18">
        <f t="shared" si="1"/>
        <v>1</v>
      </c>
    </row>
    <row r="96" spans="1:9" s="1" customFormat="1" ht="24">
      <c r="A96" s="14">
        <v>853</v>
      </c>
      <c r="B96" s="14">
        <v>85395</v>
      </c>
      <c r="C96" s="14">
        <v>2820</v>
      </c>
      <c r="D96" s="15" t="s">
        <v>38</v>
      </c>
      <c r="E96" s="15" t="s">
        <v>38</v>
      </c>
      <c r="F96" s="15" t="s">
        <v>162</v>
      </c>
      <c r="G96" s="21">
        <v>10000</v>
      </c>
      <c r="H96" s="17">
        <v>10000</v>
      </c>
      <c r="I96" s="18">
        <f t="shared" si="1"/>
        <v>1</v>
      </c>
    </row>
    <row r="97" spans="1:9" s="1" customFormat="1" ht="24">
      <c r="A97" s="14">
        <v>853</v>
      </c>
      <c r="B97" s="14">
        <v>85395</v>
      </c>
      <c r="C97" s="14">
        <v>2820</v>
      </c>
      <c r="D97" s="15" t="s">
        <v>38</v>
      </c>
      <c r="E97" s="15" t="s">
        <v>38</v>
      </c>
      <c r="F97" s="15" t="s">
        <v>106</v>
      </c>
      <c r="G97" s="21">
        <v>6000</v>
      </c>
      <c r="H97" s="17">
        <v>6000</v>
      </c>
      <c r="I97" s="18">
        <f t="shared" si="1"/>
        <v>1</v>
      </c>
    </row>
    <row r="98" spans="1:9" ht="24">
      <c r="A98" s="14">
        <v>853</v>
      </c>
      <c r="B98" s="14">
        <v>85395</v>
      </c>
      <c r="C98" s="14">
        <v>2830</v>
      </c>
      <c r="D98" s="15" t="s">
        <v>163</v>
      </c>
      <c r="E98" s="15" t="s">
        <v>85</v>
      </c>
      <c r="F98" s="15" t="s">
        <v>227</v>
      </c>
      <c r="G98" s="21">
        <v>12650</v>
      </c>
      <c r="H98" s="17">
        <v>12650</v>
      </c>
      <c r="I98" s="18">
        <f t="shared" si="1"/>
        <v>1</v>
      </c>
    </row>
    <row r="99" spans="1:9" ht="24">
      <c r="A99" s="14">
        <v>853</v>
      </c>
      <c r="B99" s="14">
        <v>85395</v>
      </c>
      <c r="C99" s="14">
        <v>2810</v>
      </c>
      <c r="D99" s="15" t="s">
        <v>163</v>
      </c>
      <c r="E99" s="15" t="s">
        <v>164</v>
      </c>
      <c r="F99" s="15" t="s">
        <v>228</v>
      </c>
      <c r="G99" s="21">
        <v>5450</v>
      </c>
      <c r="H99" s="17">
        <v>5450</v>
      </c>
      <c r="I99" s="18">
        <f t="shared" si="1"/>
        <v>1</v>
      </c>
    </row>
    <row r="100" spans="1:9" ht="72">
      <c r="A100" s="14">
        <v>853</v>
      </c>
      <c r="B100" s="14">
        <v>85395</v>
      </c>
      <c r="C100" s="14">
        <v>2820</v>
      </c>
      <c r="D100" s="15" t="s">
        <v>163</v>
      </c>
      <c r="E100" s="15" t="s">
        <v>26</v>
      </c>
      <c r="F100" s="15" t="s">
        <v>229</v>
      </c>
      <c r="G100" s="21">
        <f>63000+65200</f>
        <v>128200</v>
      </c>
      <c r="H100" s="17">
        <v>128200</v>
      </c>
      <c r="I100" s="18">
        <f t="shared" si="1"/>
        <v>1</v>
      </c>
    </row>
    <row r="101" spans="1:9" ht="48">
      <c r="A101" s="14">
        <v>853</v>
      </c>
      <c r="B101" s="14">
        <v>85395</v>
      </c>
      <c r="C101" s="14">
        <v>2820</v>
      </c>
      <c r="D101" s="15" t="s">
        <v>163</v>
      </c>
      <c r="E101" s="15" t="s">
        <v>165</v>
      </c>
      <c r="F101" s="15" t="s">
        <v>230</v>
      </c>
      <c r="G101" s="21">
        <v>2500</v>
      </c>
      <c r="H101" s="17">
        <v>2500</v>
      </c>
      <c r="I101" s="18">
        <f t="shared" si="1"/>
        <v>1</v>
      </c>
    </row>
    <row r="102" spans="1:9" ht="12">
      <c r="A102" s="14">
        <v>853</v>
      </c>
      <c r="B102" s="14">
        <v>85395</v>
      </c>
      <c r="C102" s="14">
        <v>2820</v>
      </c>
      <c r="D102" s="15" t="s">
        <v>163</v>
      </c>
      <c r="E102" s="15" t="s">
        <v>166</v>
      </c>
      <c r="F102" s="15" t="s">
        <v>231</v>
      </c>
      <c r="G102" s="21">
        <v>3280</v>
      </c>
      <c r="H102" s="17">
        <v>3259</v>
      </c>
      <c r="I102" s="18">
        <f t="shared" si="1"/>
        <v>0.9935975609756098</v>
      </c>
    </row>
    <row r="103" spans="1:9" ht="36">
      <c r="A103" s="14">
        <v>853</v>
      </c>
      <c r="B103" s="14">
        <v>85395</v>
      </c>
      <c r="C103" s="14">
        <v>2830</v>
      </c>
      <c r="D103" s="15" t="s">
        <v>163</v>
      </c>
      <c r="E103" s="15" t="s">
        <v>167</v>
      </c>
      <c r="F103" s="15" t="s">
        <v>232</v>
      </c>
      <c r="G103" s="21">
        <v>10000</v>
      </c>
      <c r="H103" s="17">
        <v>10000</v>
      </c>
      <c r="I103" s="18">
        <f t="shared" si="1"/>
        <v>1</v>
      </c>
    </row>
    <row r="104" spans="1:9" ht="12">
      <c r="A104" s="14">
        <v>853</v>
      </c>
      <c r="B104" s="14">
        <v>85395</v>
      </c>
      <c r="C104" s="14">
        <v>2830</v>
      </c>
      <c r="D104" s="15" t="s">
        <v>163</v>
      </c>
      <c r="E104" s="15" t="s">
        <v>168</v>
      </c>
      <c r="F104" s="15" t="s">
        <v>233</v>
      </c>
      <c r="G104" s="21">
        <v>4700</v>
      </c>
      <c r="H104" s="17">
        <v>4700</v>
      </c>
      <c r="I104" s="18">
        <f t="shared" si="1"/>
        <v>1</v>
      </c>
    </row>
    <row r="105" spans="1:9" ht="36">
      <c r="A105" s="14">
        <v>853</v>
      </c>
      <c r="B105" s="14">
        <v>85395</v>
      </c>
      <c r="C105" s="14">
        <v>2820</v>
      </c>
      <c r="D105" s="15" t="s">
        <v>163</v>
      </c>
      <c r="E105" s="15" t="s">
        <v>159</v>
      </c>
      <c r="F105" s="15" t="s">
        <v>234</v>
      </c>
      <c r="G105" s="21">
        <v>7070</v>
      </c>
      <c r="H105" s="17">
        <v>6876</v>
      </c>
      <c r="I105" s="18">
        <f t="shared" si="1"/>
        <v>0.9725601131541726</v>
      </c>
    </row>
    <row r="106" spans="1:9" ht="36">
      <c r="A106" s="14">
        <v>853</v>
      </c>
      <c r="B106" s="14">
        <v>85395</v>
      </c>
      <c r="C106" s="14">
        <v>2820</v>
      </c>
      <c r="D106" s="15" t="s">
        <v>163</v>
      </c>
      <c r="E106" s="15" t="s">
        <v>170</v>
      </c>
      <c r="F106" s="15" t="s">
        <v>235</v>
      </c>
      <c r="G106" s="21">
        <v>18700</v>
      </c>
      <c r="H106" s="17">
        <v>18700</v>
      </c>
      <c r="I106" s="18">
        <f t="shared" si="1"/>
        <v>1</v>
      </c>
    </row>
    <row r="107" spans="1:9" ht="48">
      <c r="A107" s="14">
        <v>853</v>
      </c>
      <c r="B107" s="14">
        <v>85395</v>
      </c>
      <c r="C107" s="14">
        <v>2820</v>
      </c>
      <c r="D107" s="15" t="s">
        <v>163</v>
      </c>
      <c r="E107" s="15" t="s">
        <v>145</v>
      </c>
      <c r="F107" s="15" t="s">
        <v>236</v>
      </c>
      <c r="G107" s="21">
        <v>20970</v>
      </c>
      <c r="H107" s="17">
        <v>20970</v>
      </c>
      <c r="I107" s="18">
        <f t="shared" si="1"/>
        <v>1</v>
      </c>
    </row>
    <row r="108" spans="1:9" ht="60">
      <c r="A108" s="14">
        <v>853</v>
      </c>
      <c r="B108" s="14">
        <v>85395</v>
      </c>
      <c r="C108" s="14">
        <v>2820</v>
      </c>
      <c r="D108" s="15" t="s">
        <v>163</v>
      </c>
      <c r="E108" s="15" t="s">
        <v>171</v>
      </c>
      <c r="F108" s="15" t="s">
        <v>237</v>
      </c>
      <c r="G108" s="21">
        <v>30890</v>
      </c>
      <c r="H108" s="17">
        <v>30890</v>
      </c>
      <c r="I108" s="18">
        <f t="shared" si="1"/>
        <v>1</v>
      </c>
    </row>
    <row r="109" spans="1:9" ht="24">
      <c r="A109" s="14">
        <v>853</v>
      </c>
      <c r="B109" s="14">
        <v>85395</v>
      </c>
      <c r="C109" s="14">
        <v>2810</v>
      </c>
      <c r="D109" s="15" t="s">
        <v>163</v>
      </c>
      <c r="E109" s="15" t="s">
        <v>172</v>
      </c>
      <c r="F109" s="15" t="s">
        <v>238</v>
      </c>
      <c r="G109" s="21">
        <v>8676</v>
      </c>
      <c r="H109" s="17">
        <v>8622</v>
      </c>
      <c r="I109" s="18">
        <f t="shared" si="1"/>
        <v>0.9937759336099585</v>
      </c>
    </row>
    <row r="110" spans="1:9" ht="36">
      <c r="A110" s="14">
        <v>853</v>
      </c>
      <c r="B110" s="14">
        <v>85395</v>
      </c>
      <c r="C110" s="14">
        <v>2820</v>
      </c>
      <c r="D110" s="15" t="s">
        <v>163</v>
      </c>
      <c r="E110" s="15" t="s">
        <v>173</v>
      </c>
      <c r="F110" s="15" t="s">
        <v>239</v>
      </c>
      <c r="G110" s="21">
        <v>8480</v>
      </c>
      <c r="H110" s="17">
        <v>8480</v>
      </c>
      <c r="I110" s="18">
        <f t="shared" si="1"/>
        <v>1</v>
      </c>
    </row>
    <row r="111" spans="1:9" ht="36">
      <c r="A111" s="14">
        <v>853</v>
      </c>
      <c r="B111" s="14">
        <v>85395</v>
      </c>
      <c r="C111" s="14">
        <v>2820</v>
      </c>
      <c r="D111" s="15" t="s">
        <v>163</v>
      </c>
      <c r="E111" s="15" t="s">
        <v>174</v>
      </c>
      <c r="F111" s="15" t="s">
        <v>239</v>
      </c>
      <c r="G111" s="21">
        <v>8200</v>
      </c>
      <c r="H111" s="17">
        <v>7700</v>
      </c>
      <c r="I111" s="18">
        <f t="shared" si="1"/>
        <v>0.9390243902439024</v>
      </c>
    </row>
    <row r="112" spans="1:9" ht="48">
      <c r="A112" s="14">
        <v>853</v>
      </c>
      <c r="B112" s="14">
        <v>85395</v>
      </c>
      <c r="C112" s="14">
        <v>2820</v>
      </c>
      <c r="D112" s="15" t="s">
        <v>163</v>
      </c>
      <c r="E112" s="15" t="s">
        <v>143</v>
      </c>
      <c r="F112" s="15" t="s">
        <v>240</v>
      </c>
      <c r="G112" s="21">
        <v>2000</v>
      </c>
      <c r="H112" s="17">
        <v>2000</v>
      </c>
      <c r="I112" s="18">
        <f t="shared" si="1"/>
        <v>1</v>
      </c>
    </row>
    <row r="113" spans="1:9" ht="36">
      <c r="A113" s="14">
        <v>853</v>
      </c>
      <c r="B113" s="14">
        <v>85395</v>
      </c>
      <c r="C113" s="14">
        <v>2820</v>
      </c>
      <c r="D113" s="15" t="s">
        <v>163</v>
      </c>
      <c r="E113" s="15" t="s">
        <v>169</v>
      </c>
      <c r="F113" s="15" t="s">
        <v>241</v>
      </c>
      <c r="G113" s="21">
        <v>6080</v>
      </c>
      <c r="H113" s="17">
        <v>5458</v>
      </c>
      <c r="I113" s="18">
        <f t="shared" si="1"/>
        <v>0.8976973684210526</v>
      </c>
    </row>
    <row r="114" spans="1:9" ht="24">
      <c r="A114" s="14">
        <v>853</v>
      </c>
      <c r="B114" s="14">
        <v>85395</v>
      </c>
      <c r="C114" s="14">
        <v>2820</v>
      </c>
      <c r="D114" s="15" t="s">
        <v>163</v>
      </c>
      <c r="E114" s="15" t="s">
        <v>44</v>
      </c>
      <c r="F114" s="15" t="s">
        <v>242</v>
      </c>
      <c r="G114" s="21">
        <v>12330</v>
      </c>
      <c r="H114" s="17">
        <v>12330</v>
      </c>
      <c r="I114" s="18">
        <f t="shared" si="1"/>
        <v>1</v>
      </c>
    </row>
    <row r="115" spans="1:9" ht="48">
      <c r="A115" s="14">
        <v>853</v>
      </c>
      <c r="B115" s="14">
        <v>85395</v>
      </c>
      <c r="C115" s="14">
        <v>2830</v>
      </c>
      <c r="D115" s="15" t="s">
        <v>163</v>
      </c>
      <c r="E115" s="15" t="s">
        <v>175</v>
      </c>
      <c r="F115" s="15" t="s">
        <v>243</v>
      </c>
      <c r="G115" s="21">
        <v>19660</v>
      </c>
      <c r="H115" s="17">
        <v>19660</v>
      </c>
      <c r="I115" s="18">
        <f t="shared" si="1"/>
        <v>1</v>
      </c>
    </row>
    <row r="116" spans="1:9" ht="36">
      <c r="A116" s="14">
        <v>854</v>
      </c>
      <c r="B116" s="14">
        <v>85404</v>
      </c>
      <c r="C116" s="14">
        <v>2820</v>
      </c>
      <c r="D116" s="15" t="s">
        <v>14</v>
      </c>
      <c r="E116" s="15" t="s">
        <v>176</v>
      </c>
      <c r="F116" s="15" t="s">
        <v>177</v>
      </c>
      <c r="G116" s="16">
        <v>59180</v>
      </c>
      <c r="H116" s="22">
        <v>23672</v>
      </c>
      <c r="I116" s="18">
        <f t="shared" si="1"/>
        <v>0.4</v>
      </c>
    </row>
    <row r="117" spans="1:9" ht="36">
      <c r="A117" s="14">
        <v>900</v>
      </c>
      <c r="B117" s="14">
        <v>90013</v>
      </c>
      <c r="C117" s="14">
        <v>2820</v>
      </c>
      <c r="D117" s="15" t="s">
        <v>178</v>
      </c>
      <c r="E117" s="15" t="s">
        <v>179</v>
      </c>
      <c r="F117" s="15" t="s">
        <v>180</v>
      </c>
      <c r="G117" s="16">
        <f>561000-180</f>
        <v>560820</v>
      </c>
      <c r="H117" s="22">
        <v>560820</v>
      </c>
      <c r="I117" s="18">
        <f t="shared" si="1"/>
        <v>1</v>
      </c>
    </row>
    <row r="118" spans="1:9" ht="24">
      <c r="A118" s="14">
        <v>921</v>
      </c>
      <c r="B118" s="14">
        <v>92195</v>
      </c>
      <c r="C118" s="14">
        <v>2810</v>
      </c>
      <c r="D118" s="15" t="s">
        <v>181</v>
      </c>
      <c r="E118" s="15" t="s">
        <v>182</v>
      </c>
      <c r="F118" s="15" t="s">
        <v>183</v>
      </c>
      <c r="G118" s="16">
        <v>9000</v>
      </c>
      <c r="H118" s="22">
        <v>9000</v>
      </c>
      <c r="I118" s="18">
        <f t="shared" si="1"/>
        <v>1</v>
      </c>
    </row>
    <row r="119" spans="1:9" ht="60">
      <c r="A119" s="14">
        <v>921</v>
      </c>
      <c r="B119" s="14">
        <v>92195</v>
      </c>
      <c r="C119" s="14">
        <v>2820</v>
      </c>
      <c r="D119" s="15" t="s">
        <v>181</v>
      </c>
      <c r="E119" s="15" t="s">
        <v>184</v>
      </c>
      <c r="F119" s="15" t="s">
        <v>185</v>
      </c>
      <c r="G119" s="16">
        <v>17500</v>
      </c>
      <c r="H119" s="17">
        <v>17500</v>
      </c>
      <c r="I119" s="18">
        <f t="shared" si="1"/>
        <v>1</v>
      </c>
    </row>
    <row r="120" spans="1:9" ht="24">
      <c r="A120" s="23">
        <v>921</v>
      </c>
      <c r="B120" s="23">
        <v>92195</v>
      </c>
      <c r="C120" s="23">
        <v>2820</v>
      </c>
      <c r="D120" s="24" t="s">
        <v>181</v>
      </c>
      <c r="E120" s="24" t="s">
        <v>186</v>
      </c>
      <c r="F120" s="25" t="s">
        <v>187</v>
      </c>
      <c r="G120" s="26">
        <v>14145</v>
      </c>
      <c r="H120" s="26">
        <v>14145</v>
      </c>
      <c r="I120" s="18">
        <f t="shared" si="1"/>
        <v>1</v>
      </c>
    </row>
    <row r="121" spans="1:9" ht="24">
      <c r="A121" s="23">
        <v>921</v>
      </c>
      <c r="B121" s="23">
        <v>92195</v>
      </c>
      <c r="C121" s="23">
        <v>2820</v>
      </c>
      <c r="D121" s="24" t="s">
        <v>181</v>
      </c>
      <c r="E121" s="24" t="s">
        <v>188</v>
      </c>
      <c r="F121" s="25" t="s">
        <v>189</v>
      </c>
      <c r="G121" s="26">
        <v>64300</v>
      </c>
      <c r="H121" s="26">
        <v>64300</v>
      </c>
      <c r="I121" s="18">
        <f t="shared" si="1"/>
        <v>1</v>
      </c>
    </row>
    <row r="122" spans="1:9" ht="24">
      <c r="A122" s="23">
        <v>921</v>
      </c>
      <c r="B122" s="23">
        <v>92195</v>
      </c>
      <c r="C122" s="23">
        <v>2820</v>
      </c>
      <c r="D122" s="24" t="s">
        <v>181</v>
      </c>
      <c r="E122" s="24" t="s">
        <v>190</v>
      </c>
      <c r="F122" s="25" t="s">
        <v>191</v>
      </c>
      <c r="G122" s="26">
        <v>6000</v>
      </c>
      <c r="H122" s="26">
        <v>6000</v>
      </c>
      <c r="I122" s="18">
        <f t="shared" si="1"/>
        <v>1</v>
      </c>
    </row>
    <row r="123" spans="1:9" ht="24">
      <c r="A123" s="23">
        <v>921</v>
      </c>
      <c r="B123" s="23">
        <v>92195</v>
      </c>
      <c r="C123" s="23">
        <v>2820</v>
      </c>
      <c r="D123" s="24" t="s">
        <v>181</v>
      </c>
      <c r="E123" s="24" t="s">
        <v>190</v>
      </c>
      <c r="F123" s="25" t="s">
        <v>192</v>
      </c>
      <c r="G123" s="26">
        <v>36900</v>
      </c>
      <c r="H123" s="26">
        <v>36900</v>
      </c>
      <c r="I123" s="18">
        <f t="shared" si="1"/>
        <v>1</v>
      </c>
    </row>
    <row r="124" spans="1:9" ht="24">
      <c r="A124" s="14">
        <v>921</v>
      </c>
      <c r="B124" s="14">
        <v>92195</v>
      </c>
      <c r="C124" s="14">
        <v>2820</v>
      </c>
      <c r="D124" s="15" t="s">
        <v>181</v>
      </c>
      <c r="E124" s="15" t="s">
        <v>193</v>
      </c>
      <c r="F124" s="15" t="s">
        <v>194</v>
      </c>
      <c r="G124" s="16">
        <v>55000</v>
      </c>
      <c r="H124" s="16">
        <v>55000</v>
      </c>
      <c r="I124" s="18">
        <f t="shared" si="1"/>
        <v>1</v>
      </c>
    </row>
    <row r="125" spans="1:9" ht="48">
      <c r="A125" s="14">
        <v>921</v>
      </c>
      <c r="B125" s="14">
        <v>92195</v>
      </c>
      <c r="C125" s="14">
        <v>2820</v>
      </c>
      <c r="D125" s="15" t="s">
        <v>181</v>
      </c>
      <c r="E125" s="15" t="s">
        <v>195</v>
      </c>
      <c r="F125" s="15" t="s">
        <v>196</v>
      </c>
      <c r="G125" s="16">
        <v>7280</v>
      </c>
      <c r="H125" s="17">
        <f>7280-1672</f>
        <v>5608</v>
      </c>
      <c r="I125" s="18">
        <f t="shared" si="1"/>
        <v>0.7703296703296704</v>
      </c>
    </row>
    <row r="126" spans="1:9" ht="36">
      <c r="A126" s="14">
        <v>921</v>
      </c>
      <c r="B126" s="14">
        <v>92195</v>
      </c>
      <c r="C126" s="14">
        <v>2820</v>
      </c>
      <c r="D126" s="15" t="s">
        <v>181</v>
      </c>
      <c r="E126" s="15" t="s">
        <v>197</v>
      </c>
      <c r="F126" s="15" t="s">
        <v>198</v>
      </c>
      <c r="G126" s="16">
        <v>5000</v>
      </c>
      <c r="H126" s="17">
        <v>5000</v>
      </c>
      <c r="I126" s="18">
        <f t="shared" si="1"/>
        <v>1</v>
      </c>
    </row>
    <row r="127" spans="1:9" ht="36">
      <c r="A127" s="14">
        <v>921</v>
      </c>
      <c r="B127" s="14">
        <v>92195</v>
      </c>
      <c r="C127" s="14">
        <v>2820</v>
      </c>
      <c r="D127" s="15" t="s">
        <v>181</v>
      </c>
      <c r="E127" s="15" t="s">
        <v>197</v>
      </c>
      <c r="F127" s="15" t="s">
        <v>199</v>
      </c>
      <c r="G127" s="16">
        <v>1500</v>
      </c>
      <c r="H127" s="17">
        <v>1500</v>
      </c>
      <c r="I127" s="18">
        <f t="shared" si="1"/>
        <v>1</v>
      </c>
    </row>
    <row r="128" spans="1:9" ht="24">
      <c r="A128" s="14">
        <v>921</v>
      </c>
      <c r="B128" s="14">
        <v>92195</v>
      </c>
      <c r="C128" s="14">
        <v>2820</v>
      </c>
      <c r="D128" s="15" t="s">
        <v>181</v>
      </c>
      <c r="E128" s="15" t="s">
        <v>197</v>
      </c>
      <c r="F128" s="15" t="s">
        <v>200</v>
      </c>
      <c r="G128" s="16">
        <v>11020</v>
      </c>
      <c r="H128" s="17">
        <v>11020</v>
      </c>
      <c r="I128" s="18">
        <f t="shared" si="1"/>
        <v>1</v>
      </c>
    </row>
    <row r="129" spans="1:9" ht="24">
      <c r="A129" s="14">
        <v>921</v>
      </c>
      <c r="B129" s="14">
        <v>92195</v>
      </c>
      <c r="C129" s="14">
        <v>2820</v>
      </c>
      <c r="D129" s="15" t="s">
        <v>181</v>
      </c>
      <c r="E129" s="15" t="s">
        <v>197</v>
      </c>
      <c r="F129" s="15" t="s">
        <v>201</v>
      </c>
      <c r="G129" s="16">
        <v>53812</v>
      </c>
      <c r="H129" s="17">
        <v>53812</v>
      </c>
      <c r="I129" s="18">
        <f t="shared" si="1"/>
        <v>1</v>
      </c>
    </row>
    <row r="130" spans="1:9" ht="24">
      <c r="A130" s="14">
        <v>921</v>
      </c>
      <c r="B130" s="14">
        <v>92195</v>
      </c>
      <c r="C130" s="14">
        <v>2820</v>
      </c>
      <c r="D130" s="15" t="s">
        <v>181</v>
      </c>
      <c r="E130" s="15" t="s">
        <v>202</v>
      </c>
      <c r="F130" s="15" t="s">
        <v>203</v>
      </c>
      <c r="G130" s="16">
        <v>6320</v>
      </c>
      <c r="H130" s="17">
        <v>6320</v>
      </c>
      <c r="I130" s="18">
        <f t="shared" si="1"/>
        <v>1</v>
      </c>
    </row>
    <row r="131" spans="1:9" ht="24">
      <c r="A131" s="14">
        <v>921</v>
      </c>
      <c r="B131" s="14">
        <v>92195</v>
      </c>
      <c r="C131" s="14">
        <v>2820</v>
      </c>
      <c r="D131" s="15" t="s">
        <v>181</v>
      </c>
      <c r="E131" s="15" t="s">
        <v>202</v>
      </c>
      <c r="F131" s="15" t="s">
        <v>204</v>
      </c>
      <c r="G131" s="16">
        <v>3600</v>
      </c>
      <c r="H131" s="17">
        <v>3600</v>
      </c>
      <c r="I131" s="18">
        <f t="shared" si="1"/>
        <v>1</v>
      </c>
    </row>
    <row r="132" spans="1:9" ht="36">
      <c r="A132" s="14">
        <v>921</v>
      </c>
      <c r="B132" s="14">
        <v>92195</v>
      </c>
      <c r="C132" s="14">
        <v>2820</v>
      </c>
      <c r="D132" s="15" t="s">
        <v>181</v>
      </c>
      <c r="E132" s="15" t="s">
        <v>202</v>
      </c>
      <c r="F132" s="15" t="s">
        <v>205</v>
      </c>
      <c r="G132" s="16">
        <v>9050</v>
      </c>
      <c r="H132" s="17">
        <v>9050</v>
      </c>
      <c r="I132" s="18">
        <f t="shared" si="1"/>
        <v>1</v>
      </c>
    </row>
    <row r="133" spans="1:9" ht="24">
      <c r="A133" s="14">
        <v>921</v>
      </c>
      <c r="B133" s="14">
        <v>92195</v>
      </c>
      <c r="C133" s="14">
        <v>2820</v>
      </c>
      <c r="D133" s="15" t="s">
        <v>181</v>
      </c>
      <c r="E133" s="15" t="s">
        <v>202</v>
      </c>
      <c r="F133" s="15" t="s">
        <v>206</v>
      </c>
      <c r="G133" s="16">
        <v>700</v>
      </c>
      <c r="H133" s="17">
        <v>700</v>
      </c>
      <c r="I133" s="18">
        <f t="shared" si="1"/>
        <v>1</v>
      </c>
    </row>
    <row r="134" spans="1:9" ht="24">
      <c r="A134" s="14">
        <v>921</v>
      </c>
      <c r="B134" s="14">
        <v>92195</v>
      </c>
      <c r="C134" s="14">
        <v>2820</v>
      </c>
      <c r="D134" s="15" t="s">
        <v>181</v>
      </c>
      <c r="E134" s="15" t="s">
        <v>202</v>
      </c>
      <c r="F134" s="15" t="s">
        <v>207</v>
      </c>
      <c r="G134" s="16">
        <v>3500</v>
      </c>
      <c r="H134" s="17">
        <v>3500</v>
      </c>
      <c r="I134" s="18">
        <f aca="true" t="shared" si="2" ref="I134:I144">H134/G134</f>
        <v>1</v>
      </c>
    </row>
    <row r="135" spans="1:9" ht="48">
      <c r="A135" s="14">
        <v>921</v>
      </c>
      <c r="B135" s="14">
        <v>92195</v>
      </c>
      <c r="C135" s="14">
        <v>2820</v>
      </c>
      <c r="D135" s="15" t="s">
        <v>181</v>
      </c>
      <c r="E135" s="15" t="s">
        <v>202</v>
      </c>
      <c r="F135" s="15" t="s">
        <v>208</v>
      </c>
      <c r="G135" s="16">
        <v>5500</v>
      </c>
      <c r="H135" s="17">
        <v>5500</v>
      </c>
      <c r="I135" s="18">
        <f t="shared" si="2"/>
        <v>1</v>
      </c>
    </row>
    <row r="136" spans="1:9" ht="12">
      <c r="A136" s="14">
        <v>921</v>
      </c>
      <c r="B136" s="14">
        <v>92195</v>
      </c>
      <c r="C136" s="14">
        <v>2820</v>
      </c>
      <c r="D136" s="15" t="s">
        <v>181</v>
      </c>
      <c r="E136" s="15" t="s">
        <v>209</v>
      </c>
      <c r="F136" s="19" t="s">
        <v>210</v>
      </c>
      <c r="G136" s="20">
        <v>29300</v>
      </c>
      <c r="H136" s="17">
        <v>29300</v>
      </c>
      <c r="I136" s="18">
        <f t="shared" si="2"/>
        <v>1</v>
      </c>
    </row>
    <row r="137" spans="1:9" ht="36">
      <c r="A137" s="14">
        <v>921</v>
      </c>
      <c r="B137" s="14">
        <v>92195</v>
      </c>
      <c r="C137" s="14">
        <v>2820</v>
      </c>
      <c r="D137" s="15" t="s">
        <v>181</v>
      </c>
      <c r="E137" s="19" t="s">
        <v>211</v>
      </c>
      <c r="F137" s="19" t="s">
        <v>212</v>
      </c>
      <c r="G137" s="20">
        <v>20000</v>
      </c>
      <c r="H137" s="20">
        <f>20000-5413</f>
        <v>14587</v>
      </c>
      <c r="I137" s="18">
        <f t="shared" si="2"/>
        <v>0.72935</v>
      </c>
    </row>
    <row r="138" spans="1:9" ht="36">
      <c r="A138" s="14">
        <v>921</v>
      </c>
      <c r="B138" s="14">
        <v>92195</v>
      </c>
      <c r="C138" s="14">
        <v>2820</v>
      </c>
      <c r="D138" s="15" t="s">
        <v>181</v>
      </c>
      <c r="E138" s="19" t="s">
        <v>213</v>
      </c>
      <c r="F138" s="19" t="s">
        <v>214</v>
      </c>
      <c r="G138" s="20">
        <v>14160</v>
      </c>
      <c r="H138" s="20">
        <v>14160</v>
      </c>
      <c r="I138" s="18">
        <f t="shared" si="2"/>
        <v>1</v>
      </c>
    </row>
    <row r="139" spans="1:9" ht="24">
      <c r="A139" s="14">
        <v>921</v>
      </c>
      <c r="B139" s="14">
        <v>92195</v>
      </c>
      <c r="C139" s="14">
        <v>2820</v>
      </c>
      <c r="D139" s="15" t="s">
        <v>181</v>
      </c>
      <c r="E139" s="19" t="s">
        <v>215</v>
      </c>
      <c r="F139" s="19" t="s">
        <v>216</v>
      </c>
      <c r="G139" s="20">
        <v>50000</v>
      </c>
      <c r="H139" s="20">
        <v>50000</v>
      </c>
      <c r="I139" s="18">
        <f t="shared" si="2"/>
        <v>1</v>
      </c>
    </row>
    <row r="140" spans="1:9" ht="24">
      <c r="A140" s="14">
        <v>921</v>
      </c>
      <c r="B140" s="14">
        <v>92195</v>
      </c>
      <c r="C140" s="14">
        <v>2820</v>
      </c>
      <c r="D140" s="15" t="s">
        <v>181</v>
      </c>
      <c r="E140" s="19" t="s">
        <v>217</v>
      </c>
      <c r="F140" s="19" t="s">
        <v>218</v>
      </c>
      <c r="G140" s="20">
        <v>7000</v>
      </c>
      <c r="H140" s="17">
        <v>7000</v>
      </c>
      <c r="I140" s="18">
        <f t="shared" si="2"/>
        <v>1</v>
      </c>
    </row>
    <row r="141" spans="1:9" ht="24">
      <c r="A141" s="14">
        <v>921</v>
      </c>
      <c r="B141" s="14">
        <v>92195</v>
      </c>
      <c r="C141" s="14">
        <v>2820</v>
      </c>
      <c r="D141" s="15" t="s">
        <v>181</v>
      </c>
      <c r="E141" s="19" t="s">
        <v>217</v>
      </c>
      <c r="F141" s="19" t="s">
        <v>219</v>
      </c>
      <c r="G141" s="20">
        <v>7500</v>
      </c>
      <c r="H141" s="17">
        <v>7500</v>
      </c>
      <c r="I141" s="18">
        <f t="shared" si="2"/>
        <v>1</v>
      </c>
    </row>
    <row r="142" spans="1:9" ht="36">
      <c r="A142" s="14">
        <v>921</v>
      </c>
      <c r="B142" s="14">
        <v>92195</v>
      </c>
      <c r="C142" s="14">
        <v>2820</v>
      </c>
      <c r="D142" s="15" t="s">
        <v>181</v>
      </c>
      <c r="E142" s="15" t="s">
        <v>220</v>
      </c>
      <c r="F142" s="15" t="s">
        <v>221</v>
      </c>
      <c r="G142" s="16">
        <v>22000</v>
      </c>
      <c r="H142" s="17">
        <v>22000</v>
      </c>
      <c r="I142" s="18">
        <f t="shared" si="2"/>
        <v>1</v>
      </c>
    </row>
    <row r="143" spans="1:9" ht="48">
      <c r="A143" s="14">
        <v>921</v>
      </c>
      <c r="B143" s="14">
        <v>92195</v>
      </c>
      <c r="C143" s="14">
        <v>2820</v>
      </c>
      <c r="D143" s="15" t="s">
        <v>181</v>
      </c>
      <c r="E143" s="15" t="s">
        <v>222</v>
      </c>
      <c r="F143" s="15" t="s">
        <v>223</v>
      </c>
      <c r="G143" s="20">
        <v>10200</v>
      </c>
      <c r="H143" s="17">
        <v>10200</v>
      </c>
      <c r="I143" s="18">
        <f t="shared" si="2"/>
        <v>1</v>
      </c>
    </row>
    <row r="144" spans="1:9" s="2" customFormat="1" ht="12">
      <c r="A144" s="27"/>
      <c r="B144" s="27"/>
      <c r="C144" s="27"/>
      <c r="D144" s="27"/>
      <c r="E144" s="27"/>
      <c r="F144" s="27" t="s">
        <v>224</v>
      </c>
      <c r="G144" s="28">
        <f>SUM(G5:G143)</f>
        <v>11166490</v>
      </c>
      <c r="H144" s="29">
        <f>SUM(H5:H143)</f>
        <v>10574942</v>
      </c>
      <c r="I144" s="18">
        <f t="shared" si="2"/>
        <v>0.9470247141223428</v>
      </c>
    </row>
    <row r="147" spans="7:9" ht="11.25">
      <c r="G147" s="4"/>
      <c r="H147" s="5"/>
      <c r="I147" s="4"/>
    </row>
    <row r="148" ht="11.25">
      <c r="I148" s="4"/>
    </row>
  </sheetData>
  <mergeCells count="1">
    <mergeCell ref="A2:I2"/>
  </mergeCells>
  <printOptions/>
  <pageMargins left="0.87" right="0.33" top="0.55" bottom="0.56" header="0.5" footer="0.4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Gdyni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kbara</dc:creator>
  <cp:keywords/>
  <dc:description/>
  <cp:lastModifiedBy>kbaza</cp:lastModifiedBy>
  <cp:lastPrinted>2009-03-10T13:22:24Z</cp:lastPrinted>
  <dcterms:created xsi:type="dcterms:W3CDTF">2009-01-07T09:29:06Z</dcterms:created>
  <dcterms:modified xsi:type="dcterms:W3CDTF">2009-03-10T13:24:59Z</dcterms:modified>
  <cp:category/>
  <cp:version/>
  <cp:contentType/>
  <cp:contentStatus/>
</cp:coreProperties>
</file>